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ff\Desktop\COMPTES POUR LE SITE\COMPTES POUR LE SITE 2 EME PARTIE\"/>
    </mc:Choice>
  </mc:AlternateContent>
  <xr:revisionPtr revIDLastSave="0" documentId="8_{980A6DB3-36F4-4E82-A9D7-57DFF34CCE3A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Informations_2023" sheetId="12" r:id="rId1"/>
    <sheet name="Bilan" sheetId="10" r:id="rId2"/>
    <sheet name="2023" sheetId="8" r:id="rId3"/>
  </sheets>
  <definedNames>
    <definedName name="_xlnm.Print_Area" localSheetId="2">'2023'!$A$2:$R$29</definedName>
    <definedName name="_xlnm.Print_Area" localSheetId="1">Bilan!$A$1:$B$10</definedName>
    <definedName name="_xlnm.Print_Area" localSheetId="0">Informations_2023!$A$1:$A$6</definedName>
  </definedNames>
  <calcPr calcId="181029"/>
</workbook>
</file>

<file path=xl/calcChain.xml><?xml version="1.0" encoding="utf-8"?>
<calcChain xmlns="http://schemas.openxmlformats.org/spreadsheetml/2006/main">
  <c r="Q29" i="8" l="1"/>
  <c r="M29" i="8"/>
  <c r="N29" i="8"/>
  <c r="O29" i="8"/>
  <c r="P29" i="8"/>
  <c r="G29" i="8"/>
  <c r="H29" i="8"/>
  <c r="I29" i="8"/>
  <c r="J29" i="8"/>
  <c r="K29" i="8"/>
  <c r="D28" i="8"/>
  <c r="R14" i="8"/>
  <c r="R8" i="8"/>
  <c r="R27" i="8"/>
  <c r="R26" i="8"/>
  <c r="R25" i="8"/>
  <c r="R24" i="8"/>
  <c r="R22" i="8"/>
  <c r="R23" i="8"/>
  <c r="R21" i="8"/>
  <c r="R19" i="8"/>
  <c r="R20" i="8"/>
  <c r="R17" i="8"/>
  <c r="R18" i="8"/>
  <c r="R9" i="8"/>
  <c r="R10" i="8"/>
  <c r="R11" i="8"/>
  <c r="R12" i="8"/>
  <c r="R13" i="8"/>
  <c r="R15" i="8"/>
  <c r="R16" i="8"/>
  <c r="R7" i="8" l="1"/>
  <c r="B20" i="10" l="1"/>
  <c r="L29" i="8" l="1"/>
  <c r="Q30" i="8" s="1"/>
  <c r="F29" i="8"/>
  <c r="I30" i="8" s="1"/>
  <c r="E28" i="8"/>
  <c r="B10" i="10" l="1"/>
  <c r="B14" i="10" s="1"/>
</calcChain>
</file>

<file path=xl/sharedStrings.xml><?xml version="1.0" encoding="utf-8"?>
<sst xmlns="http://schemas.openxmlformats.org/spreadsheetml/2006/main" count="88" uniqueCount="73">
  <si>
    <t>BANQUE</t>
  </si>
  <si>
    <t>CAISSE</t>
  </si>
  <si>
    <t>cotisations</t>
  </si>
  <si>
    <t>subventions</t>
  </si>
  <si>
    <t>PRODUITS</t>
  </si>
  <si>
    <t>CHARGES</t>
  </si>
  <si>
    <t>DATES</t>
  </si>
  <si>
    <t>LIBELLES</t>
  </si>
  <si>
    <t>TOTAUX</t>
  </si>
  <si>
    <t>T R E S O R E R I E</t>
  </si>
  <si>
    <t>DIFF</t>
  </si>
  <si>
    <t>Placements</t>
  </si>
  <si>
    <t>Divers</t>
  </si>
  <si>
    <t>Tableau des Ressources de l'année</t>
  </si>
  <si>
    <t>+ Cotisations recues</t>
  </si>
  <si>
    <t>Subventions reçues</t>
  </si>
  <si>
    <t>Produit financiers perçus</t>
  </si>
  <si>
    <t>Total des Ressources</t>
  </si>
  <si>
    <t>Compte Courants CIC</t>
  </si>
  <si>
    <t>Créances</t>
  </si>
  <si>
    <t>Total</t>
  </si>
  <si>
    <t>Avances adhérents</t>
  </si>
  <si>
    <t>Date valeur</t>
  </si>
  <si>
    <t>SOLDE COMPTE COURANT CIC FIN DE PERIODE</t>
  </si>
  <si>
    <t>Total des dépenses                                                                   (hors reversement de cotisations &amp; avances)</t>
  </si>
  <si>
    <t>Livret  CIC</t>
  </si>
  <si>
    <t>Hébergement</t>
  </si>
  <si>
    <t>Transport</t>
  </si>
  <si>
    <t>Repas/collations</t>
  </si>
  <si>
    <t>2023</t>
  </si>
  <si>
    <t>Report au 01/01/2024                                                    (Total des ressources - Total des dépenses)</t>
  </si>
  <si>
    <t>Avoirs Financiers au 31/12/2023</t>
  </si>
  <si>
    <t>Type</t>
  </si>
  <si>
    <t>Autres produits d’exploitation perçus</t>
  </si>
  <si>
    <t>Autres produits d’exploitation</t>
  </si>
  <si>
    <t>Adhésions UD Fédération</t>
  </si>
  <si>
    <t>Communication</t>
  </si>
  <si>
    <t>- Reversements de cotisations</t>
  </si>
  <si>
    <t>uNSa Année</t>
  </si>
  <si>
    <t>SOLDE COMPTE COURANT CA DEBUT DE PERIODE</t>
  </si>
  <si>
    <t>rattachements 2022</t>
  </si>
  <si>
    <t>Rattachements 2022</t>
  </si>
  <si>
    <t>Cotisation 2ème semestre UR 2022</t>
  </si>
  <si>
    <t>Frais de gestion UL 2022</t>
  </si>
  <si>
    <t>Repas 2022</t>
  </si>
  <si>
    <t>Déplacements 2022</t>
  </si>
  <si>
    <t>Cotisation</t>
  </si>
  <si>
    <t>Repas</t>
  </si>
  <si>
    <t>Déplacement</t>
  </si>
  <si>
    <t>Frais de gestion</t>
  </si>
  <si>
    <t>Repas/Collations 2023</t>
  </si>
  <si>
    <t>Déplacements 2023</t>
  </si>
  <si>
    <t>Congrès</t>
  </si>
  <si>
    <t>Communication Calendrier</t>
  </si>
  <si>
    <t xml:space="preserve">Cotisations   </t>
  </si>
  <si>
    <t>Frais bancaires</t>
  </si>
  <si>
    <t>Cates inter CEA</t>
  </si>
  <si>
    <t>Matériel</t>
  </si>
  <si>
    <t>Adhésion</t>
  </si>
  <si>
    <t>Voyage- Tirage au sort</t>
  </si>
  <si>
    <t>Voyage adhérent</t>
  </si>
  <si>
    <t>Erreur - Remboursement</t>
  </si>
  <si>
    <t>Repas/déplacements</t>
  </si>
  <si>
    <t xml:space="preserve">Régularisation erreur </t>
  </si>
  <si>
    <t>régularisation ereur</t>
  </si>
  <si>
    <t>Adhésion 2022</t>
  </si>
  <si>
    <t>Cotisations/Adhésions</t>
  </si>
  <si>
    <t>Cotisations/Adhésions annuelles 23</t>
  </si>
  <si>
    <t>UNSA Santé &amp; Sociaux de Meurthe et Moselle</t>
  </si>
  <si>
    <t>Au 31/12/2023</t>
  </si>
  <si>
    <t>Total Charges 23:</t>
  </si>
  <si>
    <t>Total Produits 23</t>
  </si>
  <si>
    <t>Publications des comptes de l'Union Départementale uNSa Santé et Sociaux Public &amp; Privé de Meuthe et Moselle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</si>
</sst>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#,##0.00\ &quot;€&quot;"/>
  </numFmts>
  <fonts count="1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164" fontId="1" fillId="0" borderId="0" xfId="0" applyNumberFormat="1" applyFont="1"/>
    <xf numFmtId="49" fontId="1" fillId="0" borderId="0" xfId="0" applyNumberFormat="1" applyFont="1"/>
    <xf numFmtId="0" fontId="5" fillId="0" borderId="0" xfId="0" applyFont="1" applyAlignment="1">
      <alignment horizontal="right"/>
    </xf>
    <xf numFmtId="49" fontId="5" fillId="0" borderId="0" xfId="0" applyNumberFormat="1" applyFont="1"/>
    <xf numFmtId="0" fontId="1" fillId="0" borderId="0" xfId="0" applyFont="1" applyAlignment="1">
      <alignment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165" fontId="2" fillId="0" borderId="13" xfId="0" applyNumberFormat="1" applyFont="1" applyBorder="1" applyAlignment="1">
      <alignment horizontal="center" vertical="center"/>
    </xf>
    <xf numFmtId="165" fontId="1" fillId="4" borderId="5" xfId="0" applyNumberFormat="1" applyFont="1" applyFill="1" applyBorder="1" applyAlignment="1">
      <alignment horizontal="center" vertical="center"/>
    </xf>
    <xf numFmtId="165" fontId="1" fillId="4" borderId="4" xfId="0" applyNumberFormat="1" applyFont="1" applyFill="1" applyBorder="1" applyAlignment="1">
      <alignment horizontal="center" vertical="center"/>
    </xf>
    <xf numFmtId="165" fontId="1" fillId="4" borderId="6" xfId="0" applyNumberFormat="1" applyFont="1" applyFill="1" applyBorder="1" applyAlignment="1">
      <alignment horizontal="center" vertical="center"/>
    </xf>
    <xf numFmtId="165" fontId="1" fillId="4" borderId="8" xfId="0" applyNumberFormat="1" applyFont="1" applyFill="1" applyBorder="1" applyAlignment="1">
      <alignment horizontal="center" vertical="center"/>
    </xf>
    <xf numFmtId="165" fontId="1" fillId="0" borderId="15" xfId="0" applyNumberFormat="1" applyFont="1" applyBorder="1" applyAlignment="1">
      <alignment horizontal="center" vertical="center"/>
    </xf>
    <xf numFmtId="165" fontId="1" fillId="0" borderId="15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/>
    </xf>
    <xf numFmtId="165" fontId="1" fillId="4" borderId="14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22" xfId="0" quotePrefix="1" applyBorder="1" applyAlignment="1">
      <alignment horizontal="center" vertical="center" wrapText="1"/>
    </xf>
    <xf numFmtId="165" fontId="0" fillId="0" borderId="23" xfId="0" applyNumberForma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5" borderId="24" xfId="0" applyFill="1" applyBorder="1" applyAlignment="1">
      <alignment horizontal="center" vertical="center" wrapText="1"/>
    </xf>
    <xf numFmtId="165" fontId="0" fillId="5" borderId="12" xfId="0" applyNumberFormat="1" applyFill="1" applyBorder="1" applyAlignment="1">
      <alignment horizontal="center" vertical="center" wrapText="1"/>
    </xf>
    <xf numFmtId="0" fontId="0" fillId="5" borderId="25" xfId="0" applyFill="1" applyBorder="1" applyAlignment="1">
      <alignment horizontal="center" vertical="center" wrapText="1"/>
    </xf>
    <xf numFmtId="165" fontId="0" fillId="5" borderId="26" xfId="0" applyNumberForma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165" fontId="1" fillId="4" borderId="27" xfId="0" applyNumberFormat="1" applyFont="1" applyFill="1" applyBorder="1" applyAlignment="1">
      <alignment horizontal="center" vertical="center"/>
    </xf>
    <xf numFmtId="165" fontId="1" fillId="0" borderId="0" xfId="0" applyNumberFormat="1" applyFont="1"/>
    <xf numFmtId="0" fontId="8" fillId="0" borderId="2" xfId="0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left" vertical="center"/>
    </xf>
    <xf numFmtId="164" fontId="1" fillId="7" borderId="15" xfId="0" applyNumberFormat="1" applyFont="1" applyFill="1" applyBorder="1" applyAlignment="1">
      <alignment horizontal="center" vertical="center"/>
    </xf>
    <xf numFmtId="164" fontId="1" fillId="7" borderId="15" xfId="0" applyNumberFormat="1" applyFont="1" applyFill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/>
    </xf>
    <xf numFmtId="164" fontId="1" fillId="7" borderId="2" xfId="0" applyNumberFormat="1" applyFont="1" applyFill="1" applyBorder="1" applyAlignment="1">
      <alignment horizontal="center" vertical="center"/>
    </xf>
    <xf numFmtId="165" fontId="1" fillId="4" borderId="10" xfId="0" applyNumberFormat="1" applyFont="1" applyFill="1" applyBorder="1" applyAlignment="1">
      <alignment horizontal="center" vertical="center"/>
    </xf>
    <xf numFmtId="0" fontId="1" fillId="5" borderId="0" xfId="0" applyFont="1" applyFill="1"/>
    <xf numFmtId="0" fontId="1" fillId="5" borderId="0" xfId="0" applyFont="1" applyFill="1" applyAlignment="1">
      <alignment horizontal="center" wrapText="1"/>
    </xf>
    <xf numFmtId="0" fontId="1" fillId="5" borderId="0" xfId="0" applyFont="1" applyFill="1" applyAlignment="1">
      <alignment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165" fontId="1" fillId="4" borderId="0" xfId="0" applyNumberFormat="1" applyFont="1" applyFill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165" fontId="1" fillId="4" borderId="2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165" fontId="4" fillId="2" borderId="30" xfId="0" applyNumberFormat="1" applyFont="1" applyFill="1" applyBorder="1" applyAlignment="1">
      <alignment horizontal="center" vertical="center"/>
    </xf>
    <xf numFmtId="165" fontId="1" fillId="2" borderId="31" xfId="0" applyNumberFormat="1" applyFont="1" applyFill="1" applyBorder="1" applyAlignment="1">
      <alignment horizontal="center" vertical="center"/>
    </xf>
    <xf numFmtId="165" fontId="0" fillId="2" borderId="7" xfId="0" applyNumberFormat="1" applyFill="1" applyBorder="1" applyAlignment="1">
      <alignment horizontal="center" vertical="center"/>
    </xf>
    <xf numFmtId="0" fontId="0" fillId="6" borderId="31" xfId="0" applyFill="1" applyBorder="1" applyAlignment="1">
      <alignment horizontal="left" vertical="center"/>
    </xf>
    <xf numFmtId="0" fontId="1" fillId="6" borderId="31" xfId="0" applyFont="1" applyFill="1" applyBorder="1"/>
    <xf numFmtId="165" fontId="0" fillId="6" borderId="31" xfId="0" applyNumberFormat="1" applyFill="1" applyBorder="1" applyAlignment="1">
      <alignment horizontal="center" vertical="center"/>
    </xf>
    <xf numFmtId="165" fontId="0" fillId="6" borderId="7" xfId="0" applyNumberFormat="1" applyFill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165" fontId="1" fillId="2" borderId="38" xfId="0" applyNumberFormat="1" applyFont="1" applyFill="1" applyBorder="1" applyAlignment="1">
      <alignment horizontal="center" vertical="center"/>
    </xf>
    <xf numFmtId="165" fontId="1" fillId="2" borderId="37" xfId="0" applyNumberFormat="1" applyFont="1" applyFill="1" applyBorder="1" applyAlignment="1">
      <alignment horizontal="center" vertical="center"/>
    </xf>
    <xf numFmtId="165" fontId="1" fillId="2" borderId="39" xfId="0" applyNumberFormat="1" applyFont="1" applyFill="1" applyBorder="1" applyAlignment="1">
      <alignment horizontal="center" vertical="center"/>
    </xf>
    <xf numFmtId="165" fontId="1" fillId="6" borderId="37" xfId="0" applyNumberFormat="1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6"/>
  <sheetViews>
    <sheetView workbookViewId="0">
      <selection activeCell="A8" sqref="A8"/>
    </sheetView>
  </sheetViews>
  <sheetFormatPr baseColWidth="10" defaultRowHeight="15" x14ac:dyDescent="0.25"/>
  <cols>
    <col min="1" max="1" width="103.140625" style="50" bestFit="1" customWidth="1"/>
  </cols>
  <sheetData>
    <row r="1" spans="1:1" ht="15.75" x14ac:dyDescent="0.25">
      <c r="A1" s="52">
        <v>2023</v>
      </c>
    </row>
    <row r="2" spans="1:1" ht="15.75" x14ac:dyDescent="0.25">
      <c r="A2" s="52"/>
    </row>
    <row r="3" spans="1:1" ht="15.75" x14ac:dyDescent="0.25">
      <c r="A3" s="52" t="s">
        <v>72</v>
      </c>
    </row>
    <row r="4" spans="1:1" ht="15.75" x14ac:dyDescent="0.25">
      <c r="A4" s="52"/>
    </row>
    <row r="5" spans="1:1" ht="15.75" x14ac:dyDescent="0.25">
      <c r="A5" s="52"/>
    </row>
    <row r="6" spans="1:1" ht="15.75" x14ac:dyDescent="0.25">
      <c r="A6" s="5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20"/>
  <sheetViews>
    <sheetView tabSelected="1" topLeftCell="A5" zoomScale="90" zoomScaleNormal="90" workbookViewId="0">
      <selection activeCell="B14" sqref="B14"/>
    </sheetView>
  </sheetViews>
  <sheetFormatPr baseColWidth="10" defaultColWidth="11.42578125" defaultRowHeight="30" customHeight="1" x14ac:dyDescent="0.25"/>
  <cols>
    <col min="1" max="1" width="45.5703125" style="27" bestFit="1" customWidth="1"/>
    <col min="2" max="2" width="11.42578125" style="28"/>
    <col min="3" max="16384" width="11.42578125" style="27"/>
  </cols>
  <sheetData>
    <row r="1" spans="1:3" ht="30" customHeight="1" thickTop="1" x14ac:dyDescent="0.25">
      <c r="A1" s="87" t="s">
        <v>68</v>
      </c>
      <c r="B1" s="88"/>
    </row>
    <row r="2" spans="1:3" ht="30" customHeight="1" thickBot="1" x14ac:dyDescent="0.3">
      <c r="A2" s="89" t="s">
        <v>69</v>
      </c>
      <c r="B2" s="90"/>
    </row>
    <row r="3" spans="1:3" ht="30" customHeight="1" thickTop="1" thickBot="1" x14ac:dyDescent="0.3"/>
    <row r="4" spans="1:3" ht="30" customHeight="1" x14ac:dyDescent="0.25">
      <c r="A4" s="91" t="s">
        <v>13</v>
      </c>
      <c r="B4" s="92"/>
    </row>
    <row r="5" spans="1:3" ht="30" customHeight="1" x14ac:dyDescent="0.25">
      <c r="A5" s="29" t="s">
        <v>14</v>
      </c>
      <c r="B5" s="30">
        <v>11655.53</v>
      </c>
    </row>
    <row r="6" spans="1:3" ht="30" customHeight="1" x14ac:dyDescent="0.25">
      <c r="A6" s="29" t="s">
        <v>37</v>
      </c>
      <c r="B6" s="30">
        <v>-1480</v>
      </c>
    </row>
    <row r="7" spans="1:3" ht="30" customHeight="1" x14ac:dyDescent="0.25">
      <c r="A7" s="31" t="s">
        <v>15</v>
      </c>
      <c r="B7" s="30"/>
    </row>
    <row r="8" spans="1:3" ht="30" customHeight="1" x14ac:dyDescent="0.25">
      <c r="A8" s="31" t="s">
        <v>33</v>
      </c>
      <c r="B8" s="30"/>
    </row>
    <row r="9" spans="1:3" ht="30" customHeight="1" x14ac:dyDescent="0.25">
      <c r="A9" s="31" t="s">
        <v>16</v>
      </c>
      <c r="B9" s="30"/>
    </row>
    <row r="10" spans="1:3" ht="30" customHeight="1" thickBot="1" x14ac:dyDescent="0.3">
      <c r="A10" s="32" t="s">
        <v>17</v>
      </c>
      <c r="B10" s="33">
        <f>SUM(B5:B9)</f>
        <v>10175.530000000001</v>
      </c>
    </row>
    <row r="11" spans="1:3" ht="30" customHeight="1" thickBot="1" x14ac:dyDescent="0.3"/>
    <row r="12" spans="1:3" ht="30" customHeight="1" thickBot="1" x14ac:dyDescent="0.3">
      <c r="A12" s="34" t="s">
        <v>24</v>
      </c>
      <c r="B12" s="35">
        <v>9341.5499999999993</v>
      </c>
    </row>
    <row r="13" spans="1:3" ht="30" customHeight="1" thickBot="1" x14ac:dyDescent="0.3"/>
    <row r="14" spans="1:3" ht="30" customHeight="1" thickBot="1" x14ac:dyDescent="0.3">
      <c r="A14" s="34" t="s">
        <v>30</v>
      </c>
      <c r="B14" s="35">
        <f>B10-B12</f>
        <v>833.98000000000138</v>
      </c>
      <c r="C14" s="36"/>
    </row>
    <row r="15" spans="1:3" ht="30" customHeight="1" thickBot="1" x14ac:dyDescent="0.3"/>
    <row r="16" spans="1:3" ht="30" customHeight="1" x14ac:dyDescent="0.25">
      <c r="A16" s="91" t="s">
        <v>31</v>
      </c>
      <c r="B16" s="92"/>
    </row>
    <row r="17" spans="1:2" ht="30" customHeight="1" x14ac:dyDescent="0.25">
      <c r="A17" s="31" t="s">
        <v>18</v>
      </c>
      <c r="B17" s="30"/>
    </row>
    <row r="18" spans="1:2" ht="30" customHeight="1" x14ac:dyDescent="0.25">
      <c r="A18" s="31" t="s">
        <v>19</v>
      </c>
      <c r="B18" s="30"/>
    </row>
    <row r="19" spans="1:2" ht="30" customHeight="1" x14ac:dyDescent="0.25">
      <c r="A19" s="31" t="s">
        <v>25</v>
      </c>
      <c r="B19" s="30"/>
    </row>
    <row r="20" spans="1:2" ht="30" customHeight="1" thickBot="1" x14ac:dyDescent="0.3">
      <c r="A20" s="32" t="s">
        <v>20</v>
      </c>
      <c r="B20" s="33">
        <f>SUM(B17:B19)</f>
        <v>0</v>
      </c>
    </row>
  </sheetData>
  <mergeCells count="4">
    <mergeCell ref="A1:B1"/>
    <mergeCell ref="A2:B2"/>
    <mergeCell ref="A4:B4"/>
    <mergeCell ref="A16:B16"/>
  </mergeCells>
  <printOptions horizontalCentered="1"/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S32"/>
  <sheetViews>
    <sheetView topLeftCell="F1" zoomScale="110" zoomScaleNormal="110" workbookViewId="0">
      <selection activeCell="I30" sqref="I30"/>
    </sheetView>
  </sheetViews>
  <sheetFormatPr baseColWidth="10" defaultColWidth="11.42578125" defaultRowHeight="12" x14ac:dyDescent="0.2"/>
  <cols>
    <col min="1" max="2" width="7.85546875" style="2" customWidth="1"/>
    <col min="3" max="3" width="32.7109375" style="1" customWidth="1"/>
    <col min="4" max="4" width="9.7109375" style="1" customWidth="1"/>
    <col min="5" max="5" width="5.42578125" style="1" bestFit="1" customWidth="1"/>
    <col min="6" max="6" width="15.140625" style="1" bestFit="1" customWidth="1"/>
    <col min="7" max="9" width="11.42578125" style="1"/>
    <col min="10" max="10" width="13.140625" style="1" customWidth="1"/>
    <col min="11" max="14" width="11.42578125" style="1"/>
    <col min="15" max="15" width="11.28515625" style="1" bestFit="1" customWidth="1"/>
    <col min="16" max="17" width="11.42578125" style="1"/>
    <col min="18" max="18" width="8.28515625" style="1" bestFit="1" customWidth="1"/>
    <col min="19" max="16384" width="11.42578125" style="1"/>
  </cols>
  <sheetData>
    <row r="2" spans="1:19" ht="18.75" x14ac:dyDescent="0.3">
      <c r="C2" s="4" t="s">
        <v>38</v>
      </c>
      <c r="D2" s="5" t="s">
        <v>29</v>
      </c>
      <c r="E2" s="3"/>
      <c r="F2" s="3"/>
    </row>
    <row r="4" spans="1:19" ht="15.75" x14ac:dyDescent="0.25">
      <c r="A4" s="7"/>
      <c r="B4" s="7"/>
      <c r="C4" s="8"/>
      <c r="D4" s="69" t="s">
        <v>9</v>
      </c>
      <c r="E4" s="70"/>
      <c r="F4" s="71"/>
      <c r="G4" s="72" t="s">
        <v>4</v>
      </c>
      <c r="H4" s="72"/>
      <c r="I4" s="73"/>
      <c r="J4" s="74"/>
      <c r="K4" s="75"/>
      <c r="L4" s="75"/>
      <c r="M4" s="75"/>
      <c r="N4" s="76" t="s">
        <v>5</v>
      </c>
      <c r="O4" s="75"/>
      <c r="P4" s="75"/>
      <c r="Q4" s="77"/>
      <c r="R4" s="78"/>
      <c r="S4" s="50"/>
    </row>
    <row r="5" spans="1:19" s="25" customFormat="1" ht="36" customHeight="1" thickBot="1" x14ac:dyDescent="0.25">
      <c r="A5" s="19" t="s">
        <v>6</v>
      </c>
      <c r="B5" s="19" t="s">
        <v>22</v>
      </c>
      <c r="C5" s="20" t="s">
        <v>7</v>
      </c>
      <c r="D5" s="21" t="s">
        <v>0</v>
      </c>
      <c r="E5" s="22" t="s">
        <v>1</v>
      </c>
      <c r="F5" s="54" t="s">
        <v>2</v>
      </c>
      <c r="G5" s="54" t="s">
        <v>3</v>
      </c>
      <c r="H5" s="56" t="s">
        <v>40</v>
      </c>
      <c r="I5" s="59" t="s">
        <v>34</v>
      </c>
      <c r="J5" s="60" t="s">
        <v>35</v>
      </c>
      <c r="K5" s="24" t="s">
        <v>21</v>
      </c>
      <c r="L5" s="37" t="s">
        <v>27</v>
      </c>
      <c r="M5" s="24" t="s">
        <v>12</v>
      </c>
      <c r="N5" s="23" t="s">
        <v>26</v>
      </c>
      <c r="O5" s="23" t="s">
        <v>28</v>
      </c>
      <c r="P5" s="57" t="s">
        <v>41</v>
      </c>
      <c r="Q5" s="61" t="s">
        <v>11</v>
      </c>
      <c r="R5" s="79" t="s">
        <v>10</v>
      </c>
      <c r="S5" s="48" t="s">
        <v>32</v>
      </c>
    </row>
    <row r="6" spans="1:19" ht="24" customHeight="1" x14ac:dyDescent="0.2">
      <c r="A6" s="45">
        <v>44927</v>
      </c>
      <c r="B6" s="45">
        <v>44927</v>
      </c>
      <c r="C6" s="40" t="s">
        <v>39</v>
      </c>
      <c r="D6" s="9">
        <v>1907.69</v>
      </c>
      <c r="E6" s="10">
        <v>0</v>
      </c>
      <c r="F6" s="11"/>
      <c r="G6" s="12"/>
      <c r="H6" s="53"/>
      <c r="I6" s="13"/>
      <c r="J6" s="11"/>
      <c r="K6" s="53"/>
      <c r="L6" s="12"/>
      <c r="M6" s="53"/>
      <c r="N6" s="12"/>
      <c r="O6" s="12"/>
      <c r="P6" s="53"/>
      <c r="Q6" s="53"/>
      <c r="R6" s="38"/>
      <c r="S6" s="47"/>
    </row>
    <row r="7" spans="1:19" ht="24" customHeight="1" x14ac:dyDescent="0.2">
      <c r="A7" s="42">
        <v>44929</v>
      </c>
      <c r="B7" s="42">
        <v>45019</v>
      </c>
      <c r="C7" s="26" t="s">
        <v>42</v>
      </c>
      <c r="D7" s="15">
        <v>-265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>
        <v>265</v>
      </c>
      <c r="Q7" s="15"/>
      <c r="R7" s="15">
        <f t="shared" ref="R7:R27" si="0">(D7+E7)-SUM(F7:I7)+SUM(J7:Q7)</f>
        <v>0</v>
      </c>
      <c r="S7" s="47" t="s">
        <v>46</v>
      </c>
    </row>
    <row r="8" spans="1:19" ht="24" customHeight="1" x14ac:dyDescent="0.2">
      <c r="A8" s="42">
        <v>44932</v>
      </c>
      <c r="B8" s="42">
        <v>44932</v>
      </c>
      <c r="C8" s="26" t="s">
        <v>65</v>
      </c>
      <c r="D8" s="15">
        <v>244.5</v>
      </c>
      <c r="E8" s="15"/>
      <c r="F8" s="15"/>
      <c r="G8" s="15"/>
      <c r="H8" s="15">
        <v>244.5</v>
      </c>
      <c r="I8" s="15"/>
      <c r="J8" s="15"/>
      <c r="K8" s="15"/>
      <c r="L8" s="15"/>
      <c r="M8" s="15"/>
      <c r="N8" s="15"/>
      <c r="O8" s="15"/>
      <c r="P8" s="15"/>
      <c r="Q8" s="15"/>
      <c r="R8" s="15">
        <f t="shared" si="0"/>
        <v>0</v>
      </c>
      <c r="S8" s="47" t="s">
        <v>58</v>
      </c>
    </row>
    <row r="9" spans="1:19" ht="24" customHeight="1" x14ac:dyDescent="0.2">
      <c r="A9" s="42">
        <v>44932</v>
      </c>
      <c r="B9" s="42">
        <v>44932</v>
      </c>
      <c r="C9" s="26" t="s">
        <v>44</v>
      </c>
      <c r="D9" s="15">
        <v>-331.45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>
        <v>331.45</v>
      </c>
      <c r="Q9" s="15"/>
      <c r="R9" s="15">
        <f t="shared" si="0"/>
        <v>0</v>
      </c>
      <c r="S9" s="47" t="s">
        <v>47</v>
      </c>
    </row>
    <row r="10" spans="1:19" ht="24" customHeight="1" x14ac:dyDescent="0.2">
      <c r="A10" s="42">
        <v>44932</v>
      </c>
      <c r="B10" s="42">
        <v>44932</v>
      </c>
      <c r="C10" s="26" t="s">
        <v>45</v>
      </c>
      <c r="D10" s="15">
        <v>-321.05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>
        <v>321.05</v>
      </c>
      <c r="Q10" s="15"/>
      <c r="R10" s="15">
        <f t="shared" si="0"/>
        <v>0</v>
      </c>
      <c r="S10" s="47" t="s">
        <v>48</v>
      </c>
    </row>
    <row r="11" spans="1:19" ht="24" customHeight="1" x14ac:dyDescent="0.2">
      <c r="A11" s="42">
        <v>44935</v>
      </c>
      <c r="B11" s="42">
        <v>44935</v>
      </c>
      <c r="C11" s="26" t="s">
        <v>43</v>
      </c>
      <c r="D11" s="15">
        <v>-85.73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>
        <v>85.73</v>
      </c>
      <c r="Q11" s="15"/>
      <c r="R11" s="15">
        <f t="shared" si="0"/>
        <v>0</v>
      </c>
      <c r="S11" s="47" t="s">
        <v>49</v>
      </c>
    </row>
    <row r="12" spans="1:19" ht="24" customHeight="1" x14ac:dyDescent="0.2">
      <c r="A12" s="42">
        <v>45133</v>
      </c>
      <c r="B12" s="42">
        <v>45133</v>
      </c>
      <c r="C12" s="26" t="s">
        <v>44</v>
      </c>
      <c r="D12" s="15">
        <v>-186.9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>
        <v>186.9</v>
      </c>
      <c r="Q12" s="15"/>
      <c r="R12" s="15">
        <f t="shared" si="0"/>
        <v>0</v>
      </c>
      <c r="S12" s="47" t="s">
        <v>47</v>
      </c>
    </row>
    <row r="13" spans="1:19" ht="24" customHeight="1" x14ac:dyDescent="0.2">
      <c r="A13" s="42">
        <v>45415</v>
      </c>
      <c r="B13" s="42">
        <v>45415</v>
      </c>
      <c r="C13" s="26" t="s">
        <v>45</v>
      </c>
      <c r="D13" s="15">
        <v>-45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>
        <v>45</v>
      </c>
      <c r="Q13" s="15"/>
      <c r="R13" s="15">
        <f t="shared" si="0"/>
        <v>0</v>
      </c>
      <c r="S13" s="47" t="s">
        <v>48</v>
      </c>
    </row>
    <row r="14" spans="1:19" ht="24" customHeight="1" x14ac:dyDescent="0.2">
      <c r="A14" s="42">
        <v>44927</v>
      </c>
      <c r="B14" s="42">
        <v>45356</v>
      </c>
      <c r="C14" s="26" t="s">
        <v>67</v>
      </c>
      <c r="D14" s="15">
        <v>11655.53</v>
      </c>
      <c r="E14" s="15"/>
      <c r="F14" s="15">
        <v>11655.53</v>
      </c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>
        <f t="shared" si="0"/>
        <v>0</v>
      </c>
      <c r="S14" s="47" t="s">
        <v>66</v>
      </c>
    </row>
    <row r="15" spans="1:19" ht="24" customHeight="1" x14ac:dyDescent="0.2">
      <c r="A15" s="42">
        <v>44927</v>
      </c>
      <c r="B15" s="42">
        <v>45341</v>
      </c>
      <c r="C15" s="26" t="s">
        <v>50</v>
      </c>
      <c r="D15" s="15">
        <v>-3248.75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>
        <v>3248.75</v>
      </c>
      <c r="P15" s="15"/>
      <c r="Q15" s="15"/>
      <c r="R15" s="15">
        <f t="shared" si="0"/>
        <v>0</v>
      </c>
      <c r="S15" s="47" t="s">
        <v>28</v>
      </c>
    </row>
    <row r="16" spans="1:19" ht="24" customHeight="1" x14ac:dyDescent="0.2">
      <c r="A16" s="42">
        <v>44927</v>
      </c>
      <c r="B16" s="42">
        <v>45341</v>
      </c>
      <c r="C16" s="26" t="s">
        <v>51</v>
      </c>
      <c r="D16" s="15">
        <v>-1036.8499999999999</v>
      </c>
      <c r="E16" s="15"/>
      <c r="F16" s="15"/>
      <c r="G16" s="15"/>
      <c r="H16" s="15"/>
      <c r="I16" s="15"/>
      <c r="J16" s="15"/>
      <c r="K16" s="15"/>
      <c r="L16" s="15">
        <v>1036.8499999999999</v>
      </c>
      <c r="M16" s="15"/>
      <c r="N16" s="15"/>
      <c r="O16" s="15"/>
      <c r="P16" s="15"/>
      <c r="Q16" s="15"/>
      <c r="R16" s="15">
        <f t="shared" si="0"/>
        <v>0</v>
      </c>
      <c r="S16" s="47" t="s">
        <v>48</v>
      </c>
    </row>
    <row r="17" spans="1:19" ht="24" customHeight="1" x14ac:dyDescent="0.2">
      <c r="A17" s="42">
        <v>45219</v>
      </c>
      <c r="B17" s="42">
        <v>45415</v>
      </c>
      <c r="C17" s="26" t="s">
        <v>52</v>
      </c>
      <c r="D17" s="15">
        <v>-55</v>
      </c>
      <c r="E17" s="15"/>
      <c r="F17" s="15"/>
      <c r="G17" s="15"/>
      <c r="H17" s="15"/>
      <c r="I17" s="15"/>
      <c r="J17" s="15"/>
      <c r="K17" s="15"/>
      <c r="L17" s="15"/>
      <c r="M17" s="15">
        <v>55</v>
      </c>
      <c r="N17" s="15"/>
      <c r="O17" s="15"/>
      <c r="P17" s="15"/>
      <c r="Q17" s="15"/>
      <c r="R17" s="15">
        <f t="shared" si="0"/>
        <v>0</v>
      </c>
      <c r="S17" s="47" t="s">
        <v>52</v>
      </c>
    </row>
    <row r="18" spans="1:19" s="6" customFormat="1" ht="24" customHeight="1" x14ac:dyDescent="0.2">
      <c r="A18" s="43">
        <v>44991</v>
      </c>
      <c r="B18" s="43">
        <v>45278</v>
      </c>
      <c r="C18" s="26" t="s">
        <v>26</v>
      </c>
      <c r="D18" s="16">
        <v>-1782.43</v>
      </c>
      <c r="E18" s="16"/>
      <c r="F18" s="16"/>
      <c r="G18" s="16"/>
      <c r="H18" s="16"/>
      <c r="I18" s="16"/>
      <c r="J18" s="16"/>
      <c r="K18" s="16"/>
      <c r="L18" s="16"/>
      <c r="M18" s="16"/>
      <c r="N18" s="16">
        <v>1782.43</v>
      </c>
      <c r="O18" s="16"/>
      <c r="P18" s="16"/>
      <c r="Q18" s="16"/>
      <c r="R18" s="15">
        <f t="shared" si="0"/>
        <v>0</v>
      </c>
      <c r="S18" s="49" t="s">
        <v>26</v>
      </c>
    </row>
    <row r="19" spans="1:19" s="6" customFormat="1" ht="24" customHeight="1" x14ac:dyDescent="0.2">
      <c r="A19" s="43">
        <v>44953</v>
      </c>
      <c r="B19" s="43">
        <v>44953</v>
      </c>
      <c r="C19" s="26" t="s">
        <v>53</v>
      </c>
      <c r="D19" s="16">
        <v>-75</v>
      </c>
      <c r="E19" s="16"/>
      <c r="F19" s="16"/>
      <c r="G19" s="16"/>
      <c r="H19" s="16"/>
      <c r="I19" s="16"/>
      <c r="J19" s="16"/>
      <c r="K19" s="16"/>
      <c r="L19" s="16"/>
      <c r="M19" s="16">
        <v>75</v>
      </c>
      <c r="N19" s="16"/>
      <c r="O19" s="16"/>
      <c r="P19" s="16"/>
      <c r="Q19" s="16"/>
      <c r="R19" s="15">
        <f t="shared" si="0"/>
        <v>0</v>
      </c>
      <c r="S19" s="49" t="s">
        <v>36</v>
      </c>
    </row>
    <row r="20" spans="1:19" s="6" customFormat="1" ht="24" customHeight="1" x14ac:dyDescent="0.2">
      <c r="A20" s="43">
        <v>44988</v>
      </c>
      <c r="B20" s="43">
        <v>45103</v>
      </c>
      <c r="C20" s="26" t="s">
        <v>54</v>
      </c>
      <c r="D20" s="16">
        <v>-1321</v>
      </c>
      <c r="E20" s="16"/>
      <c r="F20" s="16"/>
      <c r="G20" s="16"/>
      <c r="H20" s="16"/>
      <c r="I20" s="16"/>
      <c r="J20" s="16">
        <v>1321</v>
      </c>
      <c r="K20" s="16"/>
      <c r="L20" s="16"/>
      <c r="M20" s="16"/>
      <c r="N20" s="16"/>
      <c r="O20" s="16"/>
      <c r="P20" s="16"/>
      <c r="Q20" s="16"/>
      <c r="R20" s="15">
        <f t="shared" si="0"/>
        <v>0</v>
      </c>
      <c r="S20" s="49" t="s">
        <v>46</v>
      </c>
    </row>
    <row r="21" spans="1:19" s="6" customFormat="1" ht="24" customHeight="1" x14ac:dyDescent="0.2">
      <c r="A21" s="43">
        <v>44936</v>
      </c>
      <c r="B21" s="43">
        <v>45336</v>
      </c>
      <c r="C21" s="26" t="s">
        <v>55</v>
      </c>
      <c r="D21" s="16">
        <v>-99.23</v>
      </c>
      <c r="E21" s="16"/>
      <c r="F21" s="16"/>
      <c r="G21" s="16"/>
      <c r="H21" s="16"/>
      <c r="I21" s="16"/>
      <c r="J21" s="16"/>
      <c r="K21" s="16"/>
      <c r="L21" s="16"/>
      <c r="M21" s="16">
        <v>99.23</v>
      </c>
      <c r="N21" s="16"/>
      <c r="O21" s="16"/>
      <c r="P21" s="16"/>
      <c r="Q21" s="16"/>
      <c r="R21" s="15">
        <f t="shared" si="0"/>
        <v>0</v>
      </c>
      <c r="S21" s="49" t="s">
        <v>49</v>
      </c>
    </row>
    <row r="22" spans="1:19" s="6" customFormat="1" ht="24" customHeight="1" x14ac:dyDescent="0.2">
      <c r="A22" s="43">
        <v>44949</v>
      </c>
      <c r="B22" s="43">
        <v>45030</v>
      </c>
      <c r="C22" s="26" t="s">
        <v>56</v>
      </c>
      <c r="D22" s="16">
        <v>-159</v>
      </c>
      <c r="E22" s="16"/>
      <c r="F22" s="16"/>
      <c r="G22" s="16"/>
      <c r="H22" s="16"/>
      <c r="I22" s="16"/>
      <c r="J22" s="16">
        <v>159</v>
      </c>
      <c r="K22" s="16"/>
      <c r="L22" s="16"/>
      <c r="M22" s="16"/>
      <c r="N22" s="16"/>
      <c r="O22" s="16"/>
      <c r="P22" s="16"/>
      <c r="Q22" s="16"/>
      <c r="R22" s="15">
        <f t="shared" si="0"/>
        <v>0</v>
      </c>
      <c r="S22" s="49" t="s">
        <v>58</v>
      </c>
    </row>
    <row r="23" spans="1:19" s="6" customFormat="1" ht="24" customHeight="1" x14ac:dyDescent="0.2">
      <c r="A23" s="43">
        <v>44949</v>
      </c>
      <c r="B23" s="43">
        <v>44981</v>
      </c>
      <c r="C23" s="26" t="s">
        <v>57</v>
      </c>
      <c r="D23" s="16">
        <v>-129.97</v>
      </c>
      <c r="E23" s="16"/>
      <c r="F23" s="16"/>
      <c r="G23" s="16"/>
      <c r="H23" s="16"/>
      <c r="I23" s="16"/>
      <c r="J23" s="16"/>
      <c r="K23" s="16"/>
      <c r="L23" s="16"/>
      <c r="M23" s="16">
        <v>129.97</v>
      </c>
      <c r="N23" s="16"/>
      <c r="O23" s="16"/>
      <c r="P23" s="16"/>
      <c r="Q23" s="16"/>
      <c r="R23" s="15">
        <f t="shared" si="0"/>
        <v>0</v>
      </c>
      <c r="S23" s="49" t="s">
        <v>57</v>
      </c>
    </row>
    <row r="24" spans="1:19" s="6" customFormat="1" ht="24" customHeight="1" x14ac:dyDescent="0.2">
      <c r="A24" s="43">
        <v>45035</v>
      </c>
      <c r="B24" s="43">
        <v>45035</v>
      </c>
      <c r="C24" s="26" t="s">
        <v>59</v>
      </c>
      <c r="D24" s="16">
        <v>-1698</v>
      </c>
      <c r="E24" s="16"/>
      <c r="F24" s="16"/>
      <c r="G24" s="16"/>
      <c r="H24" s="16"/>
      <c r="I24" s="16"/>
      <c r="J24" s="16"/>
      <c r="K24" s="16"/>
      <c r="L24" s="16"/>
      <c r="M24" s="16">
        <v>1698</v>
      </c>
      <c r="N24" s="16"/>
      <c r="O24" s="16"/>
      <c r="P24" s="16"/>
      <c r="Q24" s="16"/>
      <c r="R24" s="15">
        <f t="shared" si="0"/>
        <v>0</v>
      </c>
      <c r="S24" s="49" t="s">
        <v>60</v>
      </c>
    </row>
    <row r="25" spans="1:19" s="6" customFormat="1" ht="24" customHeight="1" x14ac:dyDescent="0.2">
      <c r="A25" s="43">
        <v>45112</v>
      </c>
      <c r="B25" s="43">
        <v>45255</v>
      </c>
      <c r="C25" s="26" t="s">
        <v>61</v>
      </c>
      <c r="D25" s="16">
        <v>-703.83</v>
      </c>
      <c r="E25" s="16"/>
      <c r="F25" s="16"/>
      <c r="G25" s="16"/>
      <c r="H25" s="16"/>
      <c r="I25" s="16"/>
      <c r="J25" s="16"/>
      <c r="K25" s="16"/>
      <c r="L25" s="16"/>
      <c r="M25" s="16">
        <v>703.83</v>
      </c>
      <c r="N25" s="16"/>
      <c r="O25" s="16"/>
      <c r="P25" s="16"/>
      <c r="Q25" s="16"/>
      <c r="R25" s="15">
        <f t="shared" si="0"/>
        <v>0</v>
      </c>
      <c r="S25" s="49" t="s">
        <v>63</v>
      </c>
    </row>
    <row r="26" spans="1:19" s="6" customFormat="1" ht="24" customHeight="1" x14ac:dyDescent="0.2">
      <c r="A26" s="43">
        <v>45013</v>
      </c>
      <c r="B26" s="43">
        <v>45275</v>
      </c>
      <c r="C26" s="26" t="s">
        <v>12</v>
      </c>
      <c r="D26" s="16">
        <v>-379.38</v>
      </c>
      <c r="E26" s="16"/>
      <c r="F26" s="16"/>
      <c r="G26" s="16"/>
      <c r="H26" s="16"/>
      <c r="I26" s="16"/>
      <c r="J26" s="16"/>
      <c r="K26" s="16"/>
      <c r="L26" s="16"/>
      <c r="M26" s="16">
        <v>379.38</v>
      </c>
      <c r="N26" s="16"/>
      <c r="O26" s="16"/>
      <c r="P26" s="16"/>
      <c r="Q26" s="16"/>
      <c r="R26" s="15">
        <f t="shared" si="0"/>
        <v>0</v>
      </c>
      <c r="S26" s="49" t="s">
        <v>62</v>
      </c>
    </row>
    <row r="27" spans="1:19" s="6" customFormat="1" ht="24" customHeight="1" x14ac:dyDescent="0.2">
      <c r="A27" s="43">
        <v>45415</v>
      </c>
      <c r="B27" s="43">
        <v>45415</v>
      </c>
      <c r="C27" s="26" t="s">
        <v>63</v>
      </c>
      <c r="D27" s="16">
        <v>-133.11000000000001</v>
      </c>
      <c r="E27" s="16"/>
      <c r="F27" s="16"/>
      <c r="G27" s="16"/>
      <c r="H27" s="16"/>
      <c r="I27" s="16"/>
      <c r="J27" s="16"/>
      <c r="K27" s="16"/>
      <c r="L27" s="16"/>
      <c r="M27" s="16">
        <v>133.11000000000001</v>
      </c>
      <c r="N27" s="16"/>
      <c r="O27" s="16"/>
      <c r="P27" s="16"/>
      <c r="Q27" s="16"/>
      <c r="R27" s="15">
        <f t="shared" si="0"/>
        <v>0</v>
      </c>
      <c r="S27" s="49" t="s">
        <v>64</v>
      </c>
    </row>
    <row r="28" spans="1:19" ht="24" customHeight="1" thickBot="1" x14ac:dyDescent="0.25">
      <c r="A28" s="44"/>
      <c r="B28" s="44"/>
      <c r="C28" s="58" t="s">
        <v>23</v>
      </c>
      <c r="D28" s="9">
        <f>SUM(D6:D27)</f>
        <v>1751.0399999999995</v>
      </c>
      <c r="E28" s="17">
        <f>+E6+SUM(E7:E27)</f>
        <v>0</v>
      </c>
      <c r="F28" s="18"/>
      <c r="G28" s="12"/>
      <c r="H28" s="55"/>
      <c r="I28" s="14"/>
      <c r="J28" s="18"/>
      <c r="K28" s="38"/>
      <c r="L28" s="12"/>
      <c r="M28" s="12"/>
      <c r="N28" s="46"/>
      <c r="O28" s="12"/>
      <c r="P28" s="12"/>
      <c r="Q28" s="12"/>
      <c r="R28" s="38"/>
    </row>
    <row r="29" spans="1:19" ht="24" customHeight="1" x14ac:dyDescent="0.2">
      <c r="A29" s="44"/>
      <c r="B29" s="44"/>
      <c r="C29" s="80" t="s">
        <v>8</v>
      </c>
      <c r="D29" s="81"/>
      <c r="E29" s="82"/>
      <c r="F29" s="83">
        <f>SUM(F7:F27)</f>
        <v>11655.53</v>
      </c>
      <c r="G29" s="83">
        <f t="shared" ref="G29:K29" si="1">SUM(G7:G27)</f>
        <v>0</v>
      </c>
      <c r="H29" s="83">
        <f t="shared" si="1"/>
        <v>244.5</v>
      </c>
      <c r="I29" s="84">
        <f t="shared" si="1"/>
        <v>0</v>
      </c>
      <c r="J29" s="85">
        <f t="shared" si="1"/>
        <v>1480</v>
      </c>
      <c r="K29" s="85">
        <f t="shared" si="1"/>
        <v>0</v>
      </c>
      <c r="L29" s="85">
        <f>SUM(L7:L27)</f>
        <v>1036.8499999999999</v>
      </c>
      <c r="M29" s="85">
        <f t="shared" ref="M29:Q29" si="2">SUM(M7:M27)</f>
        <v>3273.52</v>
      </c>
      <c r="N29" s="85">
        <f t="shared" si="2"/>
        <v>1782.43</v>
      </c>
      <c r="O29" s="85">
        <f t="shared" si="2"/>
        <v>3248.75</v>
      </c>
      <c r="P29" s="85">
        <f t="shared" si="2"/>
        <v>1235.1300000000001</v>
      </c>
      <c r="Q29" s="85">
        <f t="shared" si="2"/>
        <v>0</v>
      </c>
      <c r="R29" s="86"/>
    </row>
    <row r="30" spans="1:19" ht="24" customHeight="1" thickBot="1" x14ac:dyDescent="0.25">
      <c r="B30" s="41"/>
      <c r="F30" s="62" t="s">
        <v>71</v>
      </c>
      <c r="G30" s="63"/>
      <c r="H30" s="63"/>
      <c r="I30" s="64">
        <f>SUM(F29:I29)-H29</f>
        <v>11655.53</v>
      </c>
      <c r="J30" s="65" t="s">
        <v>70</v>
      </c>
      <c r="K30" s="65"/>
      <c r="L30" s="66"/>
      <c r="M30" s="66"/>
      <c r="N30" s="66"/>
      <c r="O30" s="67"/>
      <c r="P30" s="67"/>
      <c r="Q30" s="68">
        <f>SUM(J29:Q29)-P29</f>
        <v>10821.55</v>
      </c>
    </row>
    <row r="32" spans="1:19" x14ac:dyDescent="0.2">
      <c r="D32" s="39"/>
      <c r="Q32" s="39"/>
    </row>
  </sheetData>
  <pageMargins left="0.25" right="0.25" top="0.75" bottom="0.75" header="0.3" footer="0.3"/>
  <pageSetup paperSize="8" scale="9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Informations_2023</vt:lpstr>
      <vt:lpstr>Bilan</vt:lpstr>
      <vt:lpstr>2023</vt:lpstr>
      <vt:lpstr>'2023'!Zone_d_impression</vt:lpstr>
      <vt:lpstr>Bilan!Zone_d_impression</vt:lpstr>
      <vt:lpstr>Informations_2023!Zone_d_impression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Black7</dc:creator>
  <cp:lastModifiedBy>frederic christelle</cp:lastModifiedBy>
  <cp:lastPrinted>2024-05-06T14:34:09Z</cp:lastPrinted>
  <dcterms:created xsi:type="dcterms:W3CDTF">2018-04-11T09:38:46Z</dcterms:created>
  <dcterms:modified xsi:type="dcterms:W3CDTF">2024-05-28T12:17:41Z</dcterms:modified>
</cp:coreProperties>
</file>