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2240" windowHeight="9240" activeTab="1"/>
  </bookViews>
  <sheets>
    <sheet name="Informations_2023" sheetId="12" r:id="rId1"/>
    <sheet name="Bilan" sheetId="10" r:id="rId2"/>
    <sheet name="2023" sheetId="8" r:id="rId3"/>
  </sheets>
  <definedNames>
    <definedName name="_xlnm.Print_Area" localSheetId="2">'2023'!$A$2:$Q$48</definedName>
    <definedName name="_xlnm.Print_Area" localSheetId="1">Bilan!$A$1:$B$10</definedName>
    <definedName name="_xlnm.Print_Area" localSheetId="0">Informations_2023!$A$1:$A$6</definedName>
  </definedNames>
  <calcPr calcId="145621"/>
</workbook>
</file>

<file path=xl/calcChain.xml><?xml version="1.0" encoding="utf-8"?>
<calcChain xmlns="http://schemas.openxmlformats.org/spreadsheetml/2006/main">
  <c r="D43" i="8" l="1"/>
  <c r="Q46" i="8" l="1"/>
  <c r="Q42" i="8"/>
  <c r="Q40" i="8" l="1"/>
  <c r="Q39" i="8" l="1"/>
  <c r="Q38" i="8"/>
  <c r="Q41" i="8" l="1"/>
  <c r="Q43" i="8"/>
  <c r="Q44" i="8"/>
  <c r="Q45" i="8"/>
  <c r="Q33" i="8" l="1"/>
  <c r="Q34" i="8"/>
  <c r="Q35" i="8"/>
  <c r="Q36" i="8"/>
  <c r="Q37" i="8"/>
  <c r="Q28" i="8" l="1"/>
  <c r="Q29" i="8"/>
  <c r="Q30" i="8"/>
  <c r="Q31" i="8"/>
  <c r="Q32" i="8"/>
  <c r="D47" i="8" l="1"/>
  <c r="Q13" i="8" l="1"/>
  <c r="Q14" i="8"/>
  <c r="Q15" i="8"/>
  <c r="Q16" i="8"/>
  <c r="Q17" i="8"/>
  <c r="Q18" i="8"/>
  <c r="Q11" i="8" l="1"/>
  <c r="J48" i="8" l="1"/>
  <c r="Q26" i="8" l="1"/>
  <c r="Q27" i="8"/>
  <c r="B20" i="10" l="1"/>
  <c r="Q25" i="8" l="1"/>
  <c r="Q22" i="8"/>
  <c r="Q23" i="8"/>
  <c r="Q24" i="8"/>
  <c r="P48" i="8" l="1"/>
  <c r="O48" i="8"/>
  <c r="N48" i="8"/>
  <c r="M48" i="8"/>
  <c r="L48" i="8"/>
  <c r="K48" i="8"/>
  <c r="I48" i="8"/>
  <c r="H48" i="8"/>
  <c r="G48" i="8"/>
  <c r="F48" i="8"/>
  <c r="E47" i="8"/>
  <c r="Q21" i="8"/>
  <c r="Q20" i="8"/>
  <c r="Q19" i="8"/>
  <c r="Q12" i="8"/>
  <c r="Q10" i="8"/>
  <c r="Q9" i="8"/>
  <c r="Q8" i="8"/>
  <c r="Q7" i="8"/>
  <c r="O49" i="8" l="1"/>
  <c r="B10" i="10"/>
</calcChain>
</file>

<file path=xl/sharedStrings.xml><?xml version="1.0" encoding="utf-8"?>
<sst xmlns="http://schemas.openxmlformats.org/spreadsheetml/2006/main" count="155" uniqueCount="109">
  <si>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</si>
  <si>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</si>
  <si>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</si>
  <si>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</si>
  <si>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</si>
  <si>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</si>
  <si>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</si>
  <si>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</si>
  <si>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</si>
  <si>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</si>
  <si>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</si>
  <si>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</si>
  <si>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</si>
  <si>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</si>
  <si>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</si>
  <si>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</si>
  <si>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</si>
  <si>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</si>
  <si>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</si>
  <si>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</si>
  <si>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</si>
  <si>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</si>
  <si>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</si>
  <si>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dépenses (Déplacements + Divers + Congrès + AG + Repas):</t>
  </si>
  <si>
    <t>SOLDE COMPTE COURANT CIC FIN DE PERIODE</t>
  </si>
  <si>
    <t>Total des dépenses                                                                   (hors reversement de cotisations &amp; avances)</t>
  </si>
  <si>
    <t>Livret  CIC</t>
  </si>
  <si>
    <t>SOLDE COMPTE COURANT CIC DEBUT DE PERIODE</t>
  </si>
  <si>
    <t>uNSa HCL Année</t>
  </si>
  <si>
    <t>Hébergement</t>
  </si>
  <si>
    <t>Transport</t>
  </si>
  <si>
    <t>Observations</t>
  </si>
  <si>
    <t>Repas/collations</t>
  </si>
  <si>
    <t>2023</t>
  </si>
  <si>
    <t>Report au 01/01/2024                                                    (Total des ressources - Total des dépenses)</t>
  </si>
  <si>
    <t>Avoirs Financiers au 31/12/2023</t>
  </si>
  <si>
    <t>Virement adhésion 2023 -Cat. B -  PS</t>
  </si>
  <si>
    <t>P.Sabbat</t>
  </si>
  <si>
    <t>Virement adhésion 2023 -Cat. A -  CF</t>
  </si>
  <si>
    <t>C.Férec</t>
  </si>
  <si>
    <t>Virement adhésion 2023 -Cat. B - FS</t>
  </si>
  <si>
    <t>Fr.Saez</t>
  </si>
  <si>
    <t>Virement adhésion 2023 -Cat. B - SH</t>
  </si>
  <si>
    <t>S.Hernandez</t>
  </si>
  <si>
    <t>Règlement Themis Protection juridique 2023 Ch CIC 315806</t>
  </si>
  <si>
    <t>Virement adhésion 2023 -Cat. A -  CB</t>
  </si>
  <si>
    <t>C.Bruno</t>
  </si>
  <si>
    <t>Virement adhésion 2023 -Cat. A -  PL</t>
  </si>
  <si>
    <t>P.Lescure</t>
  </si>
  <si>
    <t>Virement adhésion 2023 -Cat. A -  FG</t>
  </si>
  <si>
    <t>F.Grégoire</t>
  </si>
  <si>
    <t>Virement adhésion 2023 -Cat. A -  ALC</t>
  </si>
  <si>
    <t>A.Legrand-Cartini</t>
  </si>
  <si>
    <t>Remise Chèque - 22 adhésions 2023</t>
  </si>
  <si>
    <t>Virement adhésion 2023 -Cat. B -  SM</t>
  </si>
  <si>
    <t>S.Moulard</t>
  </si>
  <si>
    <t>K. Sfouli</t>
  </si>
  <si>
    <t>Virement adhésion 2023 -Cat. A -  SK</t>
  </si>
  <si>
    <t>Virement adhésion 2023 -Ret -  VP</t>
  </si>
  <si>
    <t>V. Pergay</t>
  </si>
  <si>
    <t>L.Pons</t>
  </si>
  <si>
    <t>Versement UD - 33 cartes 2023 - ch CIC 3158608</t>
  </si>
  <si>
    <t>Adhesion</t>
  </si>
  <si>
    <t>Formation</t>
  </si>
  <si>
    <t>Bureau Elargi</t>
  </si>
  <si>
    <t>Protection juridique</t>
  </si>
  <si>
    <t>Reversement UD</t>
  </si>
  <si>
    <t>Avance</t>
  </si>
  <si>
    <t>Avance  IFSU2S Strasbourg - P.S - Ch. CIC n°3158604*</t>
  </si>
  <si>
    <t>Avance  IFSU2S Strasbourg - Fr.S - Ch. CIC n°3158603*</t>
  </si>
  <si>
    <t>Type</t>
  </si>
  <si>
    <t>Remboursement avance CB Fr.S - Repas du 02/02/2023 Ch CIC. 3158605</t>
  </si>
  <si>
    <t>Remboursement avance CB Fr.S - Repas du 14/02/2023 Ch CIC. 3158607</t>
  </si>
  <si>
    <t>Avance Congrès Cambrai Septembre 2023 - Airbnb - Fr.S- ch CIC 3158609</t>
  </si>
  <si>
    <t>Versement solde frais formation IFSU2S Fr.S - ch CIC 3158610</t>
  </si>
  <si>
    <t>Autres produits d’exploitation perçus</t>
  </si>
  <si>
    <t>Autres produits d’exploitation</t>
  </si>
  <si>
    <t>Adhésions UD Fédération</t>
  </si>
  <si>
    <t>Virement restitution solde avance P.S du 01/02/2023</t>
  </si>
  <si>
    <t>JL. Adriano</t>
  </si>
  <si>
    <t>Remboursement avance CS - Recours Maitre Lopez  01/07/2022 - ch BPARA 0161131</t>
  </si>
  <si>
    <t>Versement solde frais formation IFSU2S JL.A - ch CIC 3158611</t>
  </si>
  <si>
    <t>Fac.Frais CIC</t>
  </si>
  <si>
    <t>B.Dabiha</t>
  </si>
  <si>
    <t>Erreur -5 € OK</t>
  </si>
  <si>
    <t xml:space="preserve">Remise chèque adhésion 2023 -Cat. B -  BD - Ch. BP AuRA n°0000518 </t>
  </si>
  <si>
    <t>Remise chèque adhésion 2023 -Cat. A -  MS - Ch. CACE n° 5462031</t>
  </si>
  <si>
    <t>Frais bancaire</t>
  </si>
  <si>
    <t>Rétrocession frais Fac.Frais CIC</t>
  </si>
  <si>
    <t>Fr Saez</t>
  </si>
  <si>
    <t>M.Santomartino</t>
  </si>
  <si>
    <t>Remboursement avance congrès Cambrai Fr.S 19/04/2023 - Ch. CACE 9972204</t>
  </si>
  <si>
    <t>Patrice Sabbat</t>
  </si>
  <si>
    <t>Remboursement paiement Paypal Fr.S - Renouvellement LWS site www.unsa-hcl.com - ch. CIC  315613</t>
  </si>
  <si>
    <t>Remboursement avance CB - PS - collation formation IFSU2S du 15/06/2023  - ch. CIC  315612</t>
  </si>
  <si>
    <t>Versement adhésion UD 2023 - 3 cartes à 55,00€ - ch. CIC 3158614</t>
  </si>
  <si>
    <t>Solde versement adhésion UD 2023 - 1 cartes à 55,00€ - ch. CIC 3158615</t>
  </si>
  <si>
    <t>Communication</t>
  </si>
  <si>
    <t>Remboursement avance paiement 2023 ligne 0756961702 - FS - Ch CIC 3158616</t>
  </si>
  <si>
    <t>Zennaf Zouina</t>
  </si>
  <si>
    <t>Remise chèque adhésion 2023 -ZZ - Cat. B</t>
  </si>
  <si>
    <t>- Reversements de cotisations</t>
  </si>
  <si>
    <t>Remboursement avance FS - collation formation IFSU2S du 21/12/2023 - Ch.CIC</t>
  </si>
  <si>
    <t>NE PAS PUBLIER</t>
  </si>
  <si>
    <t>Syndicat affilié à l'Union Départementale uNSa Santé et Sociaux Public &amp; Privé du Rhône, elle-même rattachée à la Fédération uNSa Santé et  Sociaux Public &amp; Privé dont le siège est situé 11 rue Ernest Psichari 75007 Paris.</t>
  </si>
  <si>
    <t>2 rue Chavane  - 69001 Lyon</t>
  </si>
  <si>
    <t xml:space="preserve">Publications des comptes du syndicat uNSa Santé &amp; Sociaux des Hospices Civils de Lyon </t>
  </si>
  <si>
    <t>UNSA Santé &amp; Sociaux de l'EHPAD Beaurecueil</t>
  </si>
  <si>
    <r>
      <t>Au 31/12/20</t>
    </r>
    <r>
      <rPr>
        <sz val="11"/>
        <color rgb="FFFF0000"/>
        <rFont val="Calibri"/>
        <family val="2"/>
        <scheme val="minor"/>
      </rPr>
      <t>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</si>
</sst>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Border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65" fontId="1" fillId="0" borderId="22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1" fillId="0" borderId="22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ont="1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0" fontId="1" fillId="0" borderId="22" xfId="0" applyFont="1" applyBorder="1" applyAlignment="1">
      <alignment horizontal="center" vertic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6"/>
  <sheetViews>
    <sheetView workbookViewId="0">
      <selection activeCell="A2" sqref="A2"/>
    </sheetView>
  </sheetViews>
  <sheetFormatPr baseColWidth="10" defaultRowHeight="15" x14ac:dyDescent="0.25"/>
  <cols>
    <col min="1" max="1" width="85.140625" style="84" bestFit="1" customWidth="1"/>
  </cols>
  <sheetData>
    <row r="1" spans="1:1" ht="15.75" x14ac:dyDescent="0.25">
      <c r="A1" s="86">
        <v>2023</v>
      </c>
    </row>
    <row r="2" spans="1:1" ht="15.75" x14ac:dyDescent="0.25">
      <c r="A2" s="86"/>
    </row>
    <row r="3" spans="1:1" ht="15.75" x14ac:dyDescent="0.25">
      <c r="A3" s="86" t="s">
        <v>106</v>
      </c>
    </row>
    <row r="4" spans="1:1" ht="15.75" x14ac:dyDescent="0.25">
      <c r="A4" s="86" t="s">
        <v>105</v>
      </c>
    </row>
    <row r="5" spans="1:1" ht="15.75" x14ac:dyDescent="0.25">
      <c r="A5" s="86"/>
    </row>
    <row r="6" spans="1:1" ht="47.25" x14ac:dyDescent="0.25">
      <c r="A6" s="85" t="s">
        <v>104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zoomScale="90" zoomScaleNormal="90" workbookViewId="0">
      <selection activeCell="B14" sqref="B14"/>
    </sheetView>
  </sheetViews>
  <sheetFormatPr baseColWidth="10" defaultColWidth="11.42578125" defaultRowHeight="30" customHeight="1" x14ac:dyDescent="0.25"/>
  <cols>
    <col min="1" max="1" width="45.5703125" style="47" bestFit="1" customWidth="1"/>
    <col min="2" max="2" width="11.42578125" style="48"/>
    <col min="3" max="16384" width="11.42578125" style="47"/>
  </cols>
  <sheetData>
    <row r="1" spans="1:3" ht="30" customHeight="1" thickTop="1" x14ac:dyDescent="0.25">
      <c r="A1" s="87" t="s">
        <v>107</v>
      </c>
      <c r="B1" s="88"/>
    </row>
    <row r="2" spans="1:3" ht="30" customHeight="1" thickBot="1" x14ac:dyDescent="0.3">
      <c r="A2" s="89" t="s">
        <v>108</v>
      </c>
      <c r="B2" s="90"/>
    </row>
    <row r="3" spans="1:3" ht="30" customHeight="1" thickTop="1" thickBot="1" x14ac:dyDescent="0.3"/>
    <row r="4" spans="1:3" ht="30" customHeight="1" x14ac:dyDescent="0.25">
      <c r="A4" s="91" t="s">
        <v>13</v>
      </c>
      <c r="B4" s="92"/>
    </row>
    <row r="5" spans="1:3" ht="30" customHeight="1" x14ac:dyDescent="0.25">
      <c r="A5" s="49" t="s">
        <v>14</v>
      </c>
      <c r="B5" s="50">
        <v>630</v>
      </c>
    </row>
    <row r="6" spans="1:3" ht="30" customHeight="1" x14ac:dyDescent="0.25">
      <c r="A6" s="49" t="s">
        <v>101</v>
      </c>
      <c r="B6" s="50">
        <v>-630</v>
      </c>
    </row>
    <row r="7" spans="1:3" ht="30" customHeight="1" x14ac:dyDescent="0.25">
      <c r="A7" s="51" t="s">
        <v>15</v>
      </c>
      <c r="B7" s="50"/>
    </row>
    <row r="8" spans="1:3" ht="30" customHeight="1" x14ac:dyDescent="0.25">
      <c r="A8" s="51" t="s">
        <v>75</v>
      </c>
      <c r="B8" s="50"/>
    </row>
    <row r="9" spans="1:3" ht="30" customHeight="1" x14ac:dyDescent="0.25">
      <c r="A9" s="51" t="s">
        <v>16</v>
      </c>
      <c r="B9" s="50"/>
    </row>
    <row r="10" spans="1:3" ht="30" customHeight="1" thickBot="1" x14ac:dyDescent="0.3">
      <c r="A10" s="52" t="s">
        <v>17</v>
      </c>
      <c r="B10" s="53">
        <f>SUM(B5:B9)</f>
        <v>0</v>
      </c>
    </row>
    <row r="11" spans="1:3" ht="30" customHeight="1" thickBot="1" x14ac:dyDescent="0.3"/>
    <row r="12" spans="1:3" ht="30" customHeight="1" thickBot="1" x14ac:dyDescent="0.3">
      <c r="A12" s="54" t="s">
        <v>25</v>
      </c>
      <c r="B12" s="55">
        <v>0</v>
      </c>
    </row>
    <row r="13" spans="1:3" ht="30" customHeight="1" thickBot="1" x14ac:dyDescent="0.3"/>
    <row r="14" spans="1:3" ht="30" customHeight="1" thickBot="1" x14ac:dyDescent="0.3">
      <c r="A14" s="54" t="s">
        <v>34</v>
      </c>
      <c r="B14" s="55">
        <v>0</v>
      </c>
      <c r="C14" s="56"/>
    </row>
    <row r="15" spans="1:3" ht="30" customHeight="1" thickBot="1" x14ac:dyDescent="0.3"/>
    <row r="16" spans="1:3" ht="30" customHeight="1" x14ac:dyDescent="0.25">
      <c r="A16" s="91" t="s">
        <v>35</v>
      </c>
      <c r="B16" s="92"/>
    </row>
    <row r="17" spans="1:2" ht="30" customHeight="1" x14ac:dyDescent="0.25">
      <c r="A17" s="51" t="s">
        <v>18</v>
      </c>
      <c r="B17" s="50"/>
    </row>
    <row r="18" spans="1:2" ht="30" customHeight="1" x14ac:dyDescent="0.25">
      <c r="A18" s="51" t="s">
        <v>19</v>
      </c>
      <c r="B18" s="50"/>
    </row>
    <row r="19" spans="1:2" ht="30" customHeight="1" x14ac:dyDescent="0.25">
      <c r="A19" s="51" t="s">
        <v>26</v>
      </c>
      <c r="B19" s="50"/>
    </row>
    <row r="20" spans="1:2" ht="30" customHeight="1" thickBot="1" x14ac:dyDescent="0.3">
      <c r="A20" s="52" t="s">
        <v>20</v>
      </c>
      <c r="B20" s="53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1"/>
  <sheetViews>
    <sheetView topLeftCell="A39" zoomScale="90" zoomScaleNormal="90" workbookViewId="0">
      <selection activeCell="A2" sqref="A2"/>
    </sheetView>
  </sheetViews>
  <sheetFormatPr baseColWidth="10" defaultColWidth="11.42578125" defaultRowHeight="12" x14ac:dyDescent="0.2"/>
  <cols>
    <col min="1" max="2" width="7.85546875" style="2" customWidth="1"/>
    <col min="3" max="3" width="32.7109375" style="1" customWidth="1"/>
    <col min="4" max="4" width="9.7109375" style="1" customWidth="1"/>
    <col min="5" max="5" width="7.7109375" style="1" customWidth="1"/>
    <col min="6" max="13" width="11.42578125" style="1"/>
    <col min="14" max="14" width="0" style="1" hidden="1" customWidth="1"/>
    <col min="15" max="16" width="11.42578125" style="1"/>
    <col min="17" max="17" width="7.28515625" style="1" customWidth="1"/>
    <col min="18" max="16384" width="11.42578125" style="1"/>
  </cols>
  <sheetData>
    <row r="2" spans="1:19" ht="18.75" x14ac:dyDescent="0.3">
      <c r="C2" s="4" t="s">
        <v>28</v>
      </c>
      <c r="D2" s="5" t="s">
        <v>33</v>
      </c>
      <c r="E2" s="3"/>
      <c r="F2" s="3"/>
    </row>
    <row r="3" spans="1:19" ht="12.75" thickBot="1" x14ac:dyDescent="0.25"/>
    <row r="4" spans="1:19" ht="15.75" x14ac:dyDescent="0.25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93" t="s">
        <v>103</v>
      </c>
      <c r="S4" s="94"/>
    </row>
    <row r="5" spans="1:19" s="44" customFormat="1" ht="36" customHeight="1" thickBot="1" x14ac:dyDescent="0.25">
      <c r="A5" s="33" t="s">
        <v>6</v>
      </c>
      <c r="B5" s="33" t="s">
        <v>22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76</v>
      </c>
      <c r="I5" s="40" t="s">
        <v>77</v>
      </c>
      <c r="J5" s="42" t="s">
        <v>21</v>
      </c>
      <c r="K5" s="58" t="s">
        <v>30</v>
      </c>
      <c r="L5" s="42" t="s">
        <v>12</v>
      </c>
      <c r="M5" s="41" t="s">
        <v>29</v>
      </c>
      <c r="N5" s="42"/>
      <c r="O5" s="41" t="s">
        <v>32</v>
      </c>
      <c r="P5" s="40" t="s">
        <v>11</v>
      </c>
      <c r="Q5" s="43" t="s">
        <v>10</v>
      </c>
      <c r="R5" s="82" t="s">
        <v>31</v>
      </c>
      <c r="S5" s="82" t="s">
        <v>70</v>
      </c>
    </row>
    <row r="6" spans="1:19" ht="24" customHeight="1" x14ac:dyDescent="0.2">
      <c r="A6" s="74">
        <v>44927</v>
      </c>
      <c r="B6" s="74">
        <v>44927</v>
      </c>
      <c r="C6" s="61" t="s">
        <v>27</v>
      </c>
      <c r="D6" s="22">
        <v>445.08</v>
      </c>
      <c r="E6" s="23">
        <v>0</v>
      </c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81"/>
      <c r="S6" s="81"/>
    </row>
    <row r="7" spans="1:19" ht="24" customHeight="1" x14ac:dyDescent="0.2">
      <c r="A7" s="70">
        <v>44930</v>
      </c>
      <c r="B7" s="70">
        <v>44930</v>
      </c>
      <c r="C7" s="46" t="s">
        <v>36</v>
      </c>
      <c r="D7" s="45">
        <v>75</v>
      </c>
      <c r="E7" s="29"/>
      <c r="F7" s="29">
        <v>75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>
        <f t="shared" ref="Q7:Q28" si="0">D7+E7-SUM(F7:H7)+SUM(I7:P7)</f>
        <v>0</v>
      </c>
      <c r="R7" s="81" t="s">
        <v>37</v>
      </c>
      <c r="S7" s="81" t="s">
        <v>62</v>
      </c>
    </row>
    <row r="8" spans="1:19" s="6" customFormat="1" ht="24" customHeight="1" x14ac:dyDescent="0.2">
      <c r="A8" s="71">
        <v>44942</v>
      </c>
      <c r="B8" s="71">
        <v>44942</v>
      </c>
      <c r="C8" s="46" t="s">
        <v>38</v>
      </c>
      <c r="D8" s="57">
        <v>80</v>
      </c>
      <c r="E8" s="30"/>
      <c r="F8" s="30">
        <v>80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>
        <f t="shared" si="0"/>
        <v>0</v>
      </c>
      <c r="R8" s="83" t="s">
        <v>39</v>
      </c>
      <c r="S8" s="83" t="s">
        <v>62</v>
      </c>
    </row>
    <row r="9" spans="1:19" ht="24" customHeight="1" x14ac:dyDescent="0.2">
      <c r="A9" s="70">
        <v>44953</v>
      </c>
      <c r="B9" s="70">
        <v>44953</v>
      </c>
      <c r="C9" s="46" t="s">
        <v>40</v>
      </c>
      <c r="D9" s="45">
        <v>75</v>
      </c>
      <c r="E9" s="29"/>
      <c r="F9" s="29">
        <v>75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>
        <f t="shared" si="0"/>
        <v>0</v>
      </c>
      <c r="R9" s="81" t="s">
        <v>41</v>
      </c>
      <c r="S9" s="81" t="s">
        <v>62</v>
      </c>
    </row>
    <row r="10" spans="1:19" ht="33.950000000000003" customHeight="1" x14ac:dyDescent="0.2">
      <c r="A10" s="70">
        <v>44958</v>
      </c>
      <c r="B10" s="70">
        <v>44958</v>
      </c>
      <c r="C10" s="46" t="s">
        <v>42</v>
      </c>
      <c r="D10" s="45">
        <v>75</v>
      </c>
      <c r="E10" s="29"/>
      <c r="F10" s="29">
        <v>75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>
        <f t="shared" si="0"/>
        <v>0</v>
      </c>
      <c r="R10" s="81" t="s">
        <v>43</v>
      </c>
      <c r="S10" s="81" t="s">
        <v>62</v>
      </c>
    </row>
    <row r="11" spans="1:19" ht="33.950000000000003" customHeight="1" x14ac:dyDescent="0.2">
      <c r="A11" s="70">
        <v>44958</v>
      </c>
      <c r="B11" s="70">
        <v>44963</v>
      </c>
      <c r="C11" s="46" t="s">
        <v>68</v>
      </c>
      <c r="D11" s="45">
        <v>-123</v>
      </c>
      <c r="E11" s="29"/>
      <c r="F11" s="29"/>
      <c r="G11" s="29"/>
      <c r="H11" s="29"/>
      <c r="I11" s="29"/>
      <c r="J11" s="29">
        <v>66.150000000000006</v>
      </c>
      <c r="K11" s="29"/>
      <c r="L11" s="29"/>
      <c r="M11" s="29">
        <v>56.85</v>
      </c>
      <c r="N11" s="29"/>
      <c r="O11" s="29"/>
      <c r="P11" s="29"/>
      <c r="Q11" s="29">
        <f t="shared" si="0"/>
        <v>0</v>
      </c>
      <c r="R11" s="81" t="s">
        <v>37</v>
      </c>
      <c r="S11" s="81" t="s">
        <v>63</v>
      </c>
    </row>
    <row r="12" spans="1:19" ht="33.950000000000003" customHeight="1" x14ac:dyDescent="0.2">
      <c r="A12" s="70">
        <v>44958</v>
      </c>
      <c r="B12" s="70">
        <v>44958</v>
      </c>
      <c r="C12" s="46" t="s">
        <v>69</v>
      </c>
      <c r="D12" s="45">
        <v>-123</v>
      </c>
      <c r="E12" s="29"/>
      <c r="F12" s="29"/>
      <c r="G12" s="29"/>
      <c r="H12" s="29"/>
      <c r="I12" s="29"/>
      <c r="J12" s="29"/>
      <c r="K12" s="29"/>
      <c r="L12" s="29"/>
      <c r="M12" s="29">
        <v>56.85</v>
      </c>
      <c r="N12" s="29"/>
      <c r="O12" s="29">
        <v>66.150000000000006</v>
      </c>
      <c r="P12" s="29"/>
      <c r="Q12" s="29">
        <f t="shared" si="0"/>
        <v>0</v>
      </c>
      <c r="R12" s="81" t="s">
        <v>41</v>
      </c>
      <c r="S12" s="81" t="s">
        <v>63</v>
      </c>
    </row>
    <row r="13" spans="1:19" ht="33.950000000000003" customHeight="1" x14ac:dyDescent="0.2">
      <c r="A13" s="70">
        <v>44966</v>
      </c>
      <c r="B13" s="70">
        <v>44971</v>
      </c>
      <c r="C13" s="46" t="s">
        <v>71</v>
      </c>
      <c r="D13" s="45">
        <v>-100.8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>
        <v>100.8</v>
      </c>
      <c r="P13" s="29"/>
      <c r="Q13" s="29">
        <f t="shared" si="0"/>
        <v>0</v>
      </c>
      <c r="R13" s="81" t="s">
        <v>41</v>
      </c>
      <c r="S13" s="81" t="s">
        <v>64</v>
      </c>
    </row>
    <row r="14" spans="1:19" ht="33.950000000000003" customHeight="1" x14ac:dyDescent="0.2">
      <c r="A14" s="70">
        <v>44973</v>
      </c>
      <c r="B14" s="70">
        <v>44980</v>
      </c>
      <c r="C14" s="46" t="s">
        <v>44</v>
      </c>
      <c r="D14" s="45">
        <v>-158.34</v>
      </c>
      <c r="E14" s="29"/>
      <c r="F14" s="29"/>
      <c r="G14" s="29"/>
      <c r="H14" s="29"/>
      <c r="I14" s="29"/>
      <c r="J14" s="29"/>
      <c r="K14" s="29"/>
      <c r="L14" s="29">
        <v>158.34</v>
      </c>
      <c r="M14" s="29"/>
      <c r="N14" s="29"/>
      <c r="O14" s="29"/>
      <c r="P14" s="29"/>
      <c r="Q14" s="29">
        <f t="shared" si="0"/>
        <v>0</v>
      </c>
      <c r="R14" s="81"/>
      <c r="S14" s="81" t="s">
        <v>65</v>
      </c>
    </row>
    <row r="15" spans="1:19" ht="33.950000000000003" customHeight="1" x14ac:dyDescent="0.2">
      <c r="A15" s="70">
        <v>44973</v>
      </c>
      <c r="B15" s="70">
        <v>44972</v>
      </c>
      <c r="C15" s="46" t="s">
        <v>72</v>
      </c>
      <c r="D15" s="45">
        <v>-55.6</v>
      </c>
      <c r="E15" s="45"/>
      <c r="F15" s="29"/>
      <c r="G15" s="29"/>
      <c r="H15" s="29"/>
      <c r="I15" s="29"/>
      <c r="J15" s="29"/>
      <c r="K15" s="29"/>
      <c r="L15" s="29"/>
      <c r="M15" s="29"/>
      <c r="N15" s="29"/>
      <c r="O15" s="29">
        <v>55.6</v>
      </c>
      <c r="P15" s="29"/>
      <c r="Q15" s="29">
        <f t="shared" si="0"/>
        <v>0</v>
      </c>
      <c r="R15" s="81" t="s">
        <v>41</v>
      </c>
      <c r="S15" s="81" t="s">
        <v>64</v>
      </c>
    </row>
    <row r="16" spans="1:19" ht="33.950000000000003" customHeight="1" x14ac:dyDescent="0.2">
      <c r="A16" s="70">
        <v>44978</v>
      </c>
      <c r="B16" s="70">
        <v>44978</v>
      </c>
      <c r="C16" s="46" t="s">
        <v>45</v>
      </c>
      <c r="D16" s="45">
        <v>80</v>
      </c>
      <c r="E16" s="29"/>
      <c r="F16" s="29">
        <v>80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>
        <f t="shared" si="0"/>
        <v>0</v>
      </c>
      <c r="R16" s="81" t="s">
        <v>46</v>
      </c>
      <c r="S16" s="81" t="s">
        <v>62</v>
      </c>
    </row>
    <row r="17" spans="1:20" ht="33.950000000000003" customHeight="1" x14ac:dyDescent="0.2">
      <c r="A17" s="70">
        <v>44978</v>
      </c>
      <c r="B17" s="70">
        <v>44978</v>
      </c>
      <c r="C17" s="46" t="s">
        <v>47</v>
      </c>
      <c r="D17" s="45">
        <v>80</v>
      </c>
      <c r="E17" s="45"/>
      <c r="F17" s="29">
        <v>80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>
        <f t="shared" si="0"/>
        <v>0</v>
      </c>
      <c r="R17" s="81" t="s">
        <v>48</v>
      </c>
      <c r="S17" s="81" t="s">
        <v>62</v>
      </c>
    </row>
    <row r="18" spans="1:20" ht="33.950000000000003" customHeight="1" x14ac:dyDescent="0.2">
      <c r="A18" s="70">
        <v>44980</v>
      </c>
      <c r="B18" s="70">
        <v>44980</v>
      </c>
      <c r="C18" s="46" t="s">
        <v>49</v>
      </c>
      <c r="D18" s="45">
        <v>80</v>
      </c>
      <c r="E18" s="29"/>
      <c r="F18" s="29">
        <v>80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>
        <f t="shared" si="0"/>
        <v>0</v>
      </c>
      <c r="R18" s="81" t="s">
        <v>50</v>
      </c>
      <c r="S18" s="81" t="s">
        <v>62</v>
      </c>
    </row>
    <row r="19" spans="1:20" ht="33.950000000000003" customHeight="1" x14ac:dyDescent="0.2">
      <c r="A19" s="70">
        <v>45009</v>
      </c>
      <c r="B19" s="70">
        <v>45009</v>
      </c>
      <c r="C19" s="46" t="s">
        <v>51</v>
      </c>
      <c r="D19" s="45">
        <v>80</v>
      </c>
      <c r="E19" s="29"/>
      <c r="F19" s="29">
        <v>80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>
        <f t="shared" si="0"/>
        <v>0</v>
      </c>
      <c r="R19" s="81" t="s">
        <v>52</v>
      </c>
      <c r="S19" s="81" t="s">
        <v>62</v>
      </c>
    </row>
    <row r="20" spans="1:20" ht="24" customHeight="1" x14ac:dyDescent="0.2">
      <c r="A20" s="70">
        <v>45012</v>
      </c>
      <c r="B20" s="70">
        <v>45013</v>
      </c>
      <c r="C20" s="46" t="s">
        <v>53</v>
      </c>
      <c r="D20" s="45">
        <v>1635</v>
      </c>
      <c r="E20" s="29"/>
      <c r="F20" s="29">
        <v>1635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>
        <f t="shared" si="0"/>
        <v>0</v>
      </c>
      <c r="R20" s="81"/>
      <c r="S20" s="81" t="s">
        <v>62</v>
      </c>
    </row>
    <row r="21" spans="1:20" ht="24" customHeight="1" x14ac:dyDescent="0.2">
      <c r="A21" s="70">
        <v>45012</v>
      </c>
      <c r="B21" s="70">
        <v>45012</v>
      </c>
      <c r="C21" s="46" t="s">
        <v>54</v>
      </c>
      <c r="D21" s="45">
        <v>75</v>
      </c>
      <c r="E21" s="29"/>
      <c r="F21" s="29">
        <v>75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>
        <f>D21+E21-SUM(F21:H21)+SUM(I21:P21)</f>
        <v>0</v>
      </c>
      <c r="R21" s="81" t="s">
        <v>55</v>
      </c>
      <c r="S21" s="81" t="s">
        <v>62</v>
      </c>
    </row>
    <row r="22" spans="1:20" ht="36" customHeight="1" x14ac:dyDescent="0.2">
      <c r="A22" s="70">
        <v>45014</v>
      </c>
      <c r="B22" s="70">
        <v>45014</v>
      </c>
      <c r="C22" s="46" t="s">
        <v>57</v>
      </c>
      <c r="D22" s="45">
        <v>80</v>
      </c>
      <c r="E22" s="29"/>
      <c r="F22" s="29">
        <v>80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>
        <f>D22+E22-SUM(F22:H22)+SUM(I22:P22)</f>
        <v>0</v>
      </c>
      <c r="R22" s="81" t="s">
        <v>56</v>
      </c>
      <c r="S22" s="81" t="s">
        <v>62</v>
      </c>
    </row>
    <row r="23" spans="1:20" ht="24" customHeight="1" x14ac:dyDescent="0.2">
      <c r="A23" s="70">
        <v>45014</v>
      </c>
      <c r="B23" s="70">
        <v>45014</v>
      </c>
      <c r="C23" s="46" t="s">
        <v>58</v>
      </c>
      <c r="D23" s="45">
        <v>55</v>
      </c>
      <c r="E23" s="29"/>
      <c r="F23" s="29">
        <v>55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>
        <f t="shared" si="0"/>
        <v>0</v>
      </c>
      <c r="R23" s="81" t="s">
        <v>59</v>
      </c>
      <c r="S23" s="81" t="s">
        <v>62</v>
      </c>
    </row>
    <row r="24" spans="1:20" ht="24" customHeight="1" x14ac:dyDescent="0.2">
      <c r="A24" s="70">
        <v>45033</v>
      </c>
      <c r="B24" s="70">
        <v>45033</v>
      </c>
      <c r="C24" s="46" t="s">
        <v>54</v>
      </c>
      <c r="D24" s="45">
        <v>75</v>
      </c>
      <c r="E24" s="29"/>
      <c r="F24" s="29">
        <v>75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>
        <f t="shared" si="0"/>
        <v>0</v>
      </c>
      <c r="R24" s="81" t="s">
        <v>60</v>
      </c>
      <c r="S24" s="81" t="s">
        <v>62</v>
      </c>
    </row>
    <row r="25" spans="1:20" ht="36" customHeight="1" x14ac:dyDescent="0.2">
      <c r="A25" s="70">
        <v>45033</v>
      </c>
      <c r="B25" s="70">
        <v>45035</v>
      </c>
      <c r="C25" s="46" t="s">
        <v>61</v>
      </c>
      <c r="D25" s="45">
        <v>-1815</v>
      </c>
      <c r="E25" s="29"/>
      <c r="F25" s="29"/>
      <c r="G25" s="29"/>
      <c r="H25" s="29"/>
      <c r="I25" s="29">
        <v>1815</v>
      </c>
      <c r="J25" s="29"/>
      <c r="K25" s="29"/>
      <c r="L25" s="29"/>
      <c r="M25" s="29"/>
      <c r="N25" s="29"/>
      <c r="O25" s="29"/>
      <c r="P25" s="29"/>
      <c r="Q25" s="29">
        <f>D25+E25-SUM(F25:H25)+SUM(I25:P25)</f>
        <v>0</v>
      </c>
      <c r="R25" s="81"/>
      <c r="S25" s="81" t="s">
        <v>66</v>
      </c>
    </row>
    <row r="26" spans="1:20" ht="24" customHeight="1" x14ac:dyDescent="0.2">
      <c r="A26" s="70">
        <v>45035</v>
      </c>
      <c r="B26" s="70">
        <v>45035</v>
      </c>
      <c r="C26" s="46" t="s">
        <v>73</v>
      </c>
      <c r="D26" s="45">
        <v>-200</v>
      </c>
      <c r="E26" s="29"/>
      <c r="F26" s="29"/>
      <c r="G26" s="29"/>
      <c r="H26" s="29"/>
      <c r="I26" s="29"/>
      <c r="J26" s="29">
        <v>200</v>
      </c>
      <c r="K26" s="29"/>
      <c r="L26" s="29"/>
      <c r="M26" s="29"/>
      <c r="N26" s="29"/>
      <c r="O26" s="29"/>
      <c r="P26" s="29"/>
      <c r="Q26" s="29">
        <f>D26+E26-SUM(F26:H26)+SUM(I26:P26)</f>
        <v>0</v>
      </c>
      <c r="R26" s="81" t="s">
        <v>41</v>
      </c>
      <c r="S26" s="81" t="s">
        <v>67</v>
      </c>
    </row>
    <row r="27" spans="1:20" ht="24" customHeight="1" x14ac:dyDescent="0.2">
      <c r="A27" s="70">
        <v>46146</v>
      </c>
      <c r="B27" s="70">
        <v>45050</v>
      </c>
      <c r="C27" s="46" t="s">
        <v>78</v>
      </c>
      <c r="D27" s="45">
        <v>66.150000000000006</v>
      </c>
      <c r="E27" s="29"/>
      <c r="F27" s="29"/>
      <c r="G27" s="29"/>
      <c r="H27" s="29"/>
      <c r="I27" s="29"/>
      <c r="J27" s="29">
        <v>-66.150000000000006</v>
      </c>
      <c r="K27" s="29"/>
      <c r="L27" s="29"/>
      <c r="M27" s="29"/>
      <c r="N27" s="29"/>
      <c r="O27" s="29"/>
      <c r="P27" s="29"/>
      <c r="Q27" s="29">
        <f t="shared" si="0"/>
        <v>0</v>
      </c>
      <c r="R27" s="81"/>
      <c r="S27" s="81" t="s">
        <v>67</v>
      </c>
    </row>
    <row r="28" spans="1:20" ht="33.950000000000003" customHeight="1" x14ac:dyDescent="0.2">
      <c r="A28" s="70">
        <v>45062</v>
      </c>
      <c r="B28" s="70">
        <v>45063</v>
      </c>
      <c r="C28" s="46" t="s">
        <v>85</v>
      </c>
      <c r="D28" s="45">
        <v>70</v>
      </c>
      <c r="E28" s="29"/>
      <c r="F28" s="29">
        <v>70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>
        <f t="shared" si="0"/>
        <v>0</v>
      </c>
      <c r="R28" s="81" t="s">
        <v>83</v>
      </c>
      <c r="S28" s="81" t="s">
        <v>62</v>
      </c>
      <c r="T28" s="1" t="s">
        <v>84</v>
      </c>
    </row>
    <row r="29" spans="1:20" ht="24" customHeight="1" x14ac:dyDescent="0.2">
      <c r="A29" s="70">
        <v>45071</v>
      </c>
      <c r="B29" s="70">
        <v>45182</v>
      </c>
      <c r="C29" s="46" t="s">
        <v>74</v>
      </c>
      <c r="D29" s="45">
        <v>-26.79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>
        <v>26.79</v>
      </c>
      <c r="P29" s="29"/>
      <c r="Q29" s="29">
        <f t="shared" ref="Q29:Q46" si="1">D29+E29-SUM(F29:H29)+SUM(I29:P29)</f>
        <v>0</v>
      </c>
      <c r="R29" s="81" t="s">
        <v>37</v>
      </c>
      <c r="S29" s="81" t="s">
        <v>63</v>
      </c>
    </row>
    <row r="30" spans="1:20" ht="36" customHeight="1" x14ac:dyDescent="0.2">
      <c r="A30" s="70">
        <v>45071</v>
      </c>
      <c r="B30" s="70">
        <v>45091</v>
      </c>
      <c r="C30" s="46" t="s">
        <v>81</v>
      </c>
      <c r="D30" s="45">
        <v>-56.85</v>
      </c>
      <c r="E30" s="29"/>
      <c r="F30" s="29"/>
      <c r="G30" s="29"/>
      <c r="H30" s="29"/>
      <c r="I30" s="29"/>
      <c r="J30" s="29"/>
      <c r="K30" s="29"/>
      <c r="L30" s="29"/>
      <c r="M30" s="29">
        <v>56.85</v>
      </c>
      <c r="N30" s="29"/>
      <c r="O30" s="29"/>
      <c r="P30" s="29"/>
      <c r="Q30" s="29">
        <f t="shared" si="1"/>
        <v>0</v>
      </c>
      <c r="R30" s="81" t="s">
        <v>79</v>
      </c>
      <c r="S30" s="81" t="s">
        <v>63</v>
      </c>
    </row>
    <row r="31" spans="1:20" ht="36" customHeight="1" x14ac:dyDescent="0.2">
      <c r="A31" s="70">
        <v>45089</v>
      </c>
      <c r="B31" s="75">
        <v>45089</v>
      </c>
      <c r="C31" s="73" t="s">
        <v>82</v>
      </c>
      <c r="D31" s="45">
        <v>-2</v>
      </c>
      <c r="E31" s="29"/>
      <c r="F31" s="29"/>
      <c r="G31" s="29"/>
      <c r="H31" s="29"/>
      <c r="I31" s="29"/>
      <c r="J31" s="29"/>
      <c r="K31" s="29"/>
      <c r="L31" s="29">
        <v>2</v>
      </c>
      <c r="M31" s="79"/>
      <c r="N31" s="29"/>
      <c r="O31" s="29"/>
      <c r="P31" s="29"/>
      <c r="Q31" s="29">
        <f t="shared" si="1"/>
        <v>0</v>
      </c>
      <c r="R31" s="81"/>
      <c r="S31" s="81" t="s">
        <v>87</v>
      </c>
    </row>
    <row r="32" spans="1:20" ht="36" customHeight="1" x14ac:dyDescent="0.2">
      <c r="A32" s="70">
        <v>45093</v>
      </c>
      <c r="B32" s="70">
        <v>45096</v>
      </c>
      <c r="C32" s="76" t="s">
        <v>80</v>
      </c>
      <c r="D32" s="45">
        <v>120</v>
      </c>
      <c r="E32" s="29"/>
      <c r="F32" s="29"/>
      <c r="G32" s="29"/>
      <c r="H32" s="29"/>
      <c r="I32" s="29"/>
      <c r="J32" s="29">
        <v>-120</v>
      </c>
      <c r="K32" s="29"/>
      <c r="L32" s="29"/>
      <c r="M32" s="79"/>
      <c r="N32" s="29"/>
      <c r="O32" s="29"/>
      <c r="P32" s="29"/>
      <c r="Q32" s="29">
        <f t="shared" si="1"/>
        <v>0</v>
      </c>
      <c r="R32" s="81"/>
      <c r="S32" s="81" t="s">
        <v>67</v>
      </c>
    </row>
    <row r="33" spans="1:19" ht="24" customHeight="1" x14ac:dyDescent="0.2">
      <c r="A33" s="70">
        <v>45117</v>
      </c>
      <c r="B33" s="70">
        <v>45117</v>
      </c>
      <c r="C33" s="73" t="s">
        <v>82</v>
      </c>
      <c r="D33" s="45">
        <v>-2</v>
      </c>
      <c r="E33" s="29"/>
      <c r="F33" s="29"/>
      <c r="G33" s="29"/>
      <c r="H33" s="29"/>
      <c r="I33" s="29"/>
      <c r="J33" s="29"/>
      <c r="K33" s="29"/>
      <c r="L33" s="29">
        <v>2</v>
      </c>
      <c r="M33" s="79"/>
      <c r="N33" s="29"/>
      <c r="O33" s="29"/>
      <c r="P33" s="29"/>
      <c r="Q33" s="29">
        <f t="shared" si="1"/>
        <v>0</v>
      </c>
      <c r="R33" s="81"/>
      <c r="S33" s="81" t="s">
        <v>87</v>
      </c>
    </row>
    <row r="34" spans="1:19" ht="24" customHeight="1" x14ac:dyDescent="0.2">
      <c r="A34" s="70">
        <v>45132</v>
      </c>
      <c r="B34" s="70">
        <v>45133</v>
      </c>
      <c r="C34" s="46" t="s">
        <v>86</v>
      </c>
      <c r="D34" s="45">
        <v>80</v>
      </c>
      <c r="E34" s="29"/>
      <c r="F34" s="29">
        <v>80</v>
      </c>
      <c r="G34" s="29"/>
      <c r="H34" s="29"/>
      <c r="I34" s="29"/>
      <c r="J34" s="29"/>
      <c r="K34" s="29"/>
      <c r="L34" s="29"/>
      <c r="M34" s="79"/>
      <c r="N34" s="29"/>
      <c r="O34" s="29"/>
      <c r="P34" s="29"/>
      <c r="Q34" s="29">
        <f t="shared" si="1"/>
        <v>0</v>
      </c>
      <c r="R34" s="81" t="s">
        <v>90</v>
      </c>
      <c r="S34" s="81" t="s">
        <v>62</v>
      </c>
    </row>
    <row r="35" spans="1:19" ht="24" customHeight="1" x14ac:dyDescent="0.2">
      <c r="A35" s="70">
        <v>45139</v>
      </c>
      <c r="B35" s="70">
        <v>45139</v>
      </c>
      <c r="C35" s="73" t="s">
        <v>88</v>
      </c>
      <c r="D35" s="45">
        <v>2</v>
      </c>
      <c r="E35" s="29"/>
      <c r="F35" s="29"/>
      <c r="G35" s="29"/>
      <c r="H35" s="29"/>
      <c r="I35" s="29"/>
      <c r="J35" s="29"/>
      <c r="K35" s="29"/>
      <c r="L35" s="29">
        <v>-2</v>
      </c>
      <c r="M35" s="79"/>
      <c r="N35" s="29"/>
      <c r="O35" s="29"/>
      <c r="P35" s="29"/>
      <c r="Q35" s="29">
        <f t="shared" si="1"/>
        <v>0</v>
      </c>
      <c r="R35" s="81"/>
      <c r="S35" s="81" t="s">
        <v>87</v>
      </c>
    </row>
    <row r="36" spans="1:19" ht="24" customHeight="1" x14ac:dyDescent="0.2">
      <c r="A36" s="70">
        <v>45143</v>
      </c>
      <c r="B36" s="70">
        <v>45143</v>
      </c>
      <c r="C36" s="73" t="s">
        <v>88</v>
      </c>
      <c r="D36" s="45">
        <v>2</v>
      </c>
      <c r="E36" s="29"/>
      <c r="F36" s="29"/>
      <c r="G36" s="29"/>
      <c r="H36" s="29"/>
      <c r="I36" s="29"/>
      <c r="J36" s="29"/>
      <c r="K36" s="29"/>
      <c r="L36" s="29">
        <v>-2</v>
      </c>
      <c r="M36" s="79"/>
      <c r="N36" s="29"/>
      <c r="O36" s="29"/>
      <c r="P36" s="29"/>
      <c r="Q36" s="29">
        <f t="shared" si="1"/>
        <v>0</v>
      </c>
      <c r="R36" s="81"/>
      <c r="S36" s="81" t="s">
        <v>87</v>
      </c>
    </row>
    <row r="37" spans="1:19" ht="24" customHeight="1" x14ac:dyDescent="0.2">
      <c r="A37" s="70">
        <v>45148</v>
      </c>
      <c r="B37" s="70">
        <v>45148</v>
      </c>
      <c r="C37" s="73" t="s">
        <v>82</v>
      </c>
      <c r="D37" s="45">
        <v>-2</v>
      </c>
      <c r="E37" s="29"/>
      <c r="F37" s="29"/>
      <c r="G37" s="29"/>
      <c r="H37" s="29"/>
      <c r="I37" s="29"/>
      <c r="J37" s="29"/>
      <c r="K37" s="29"/>
      <c r="L37" s="29">
        <v>2</v>
      </c>
      <c r="M37" s="79"/>
      <c r="N37" s="29"/>
      <c r="O37" s="29"/>
      <c r="P37" s="29"/>
      <c r="Q37" s="29">
        <f t="shared" si="1"/>
        <v>0</v>
      </c>
      <c r="R37" s="81"/>
      <c r="S37" s="81" t="s">
        <v>87</v>
      </c>
    </row>
    <row r="38" spans="1:19" ht="24" customHeight="1" x14ac:dyDescent="0.2">
      <c r="A38" s="70">
        <v>45167</v>
      </c>
      <c r="B38" s="70">
        <v>45167</v>
      </c>
      <c r="C38" s="73" t="s">
        <v>88</v>
      </c>
      <c r="D38" s="45">
        <v>2</v>
      </c>
      <c r="E38" s="29"/>
      <c r="F38" s="29"/>
      <c r="G38" s="29"/>
      <c r="H38" s="29"/>
      <c r="I38" s="29"/>
      <c r="J38" s="29"/>
      <c r="K38" s="29"/>
      <c r="L38" s="29">
        <v>-2</v>
      </c>
      <c r="M38" s="79"/>
      <c r="N38" s="29"/>
      <c r="O38" s="29"/>
      <c r="P38" s="29"/>
      <c r="Q38" s="29">
        <f t="shared" ref="Q38:Q40" si="2">D38+E38-SUM(F38:H38)+SUM(I38:P38)</f>
        <v>0</v>
      </c>
      <c r="R38" s="81"/>
      <c r="S38" s="81" t="s">
        <v>87</v>
      </c>
    </row>
    <row r="39" spans="1:19" ht="24" customHeight="1" x14ac:dyDescent="0.2">
      <c r="A39" s="70">
        <v>45197</v>
      </c>
      <c r="B39" s="70">
        <v>45198</v>
      </c>
      <c r="C39" s="77" t="s">
        <v>91</v>
      </c>
      <c r="D39" s="45">
        <v>200</v>
      </c>
      <c r="E39" s="29"/>
      <c r="F39" s="29"/>
      <c r="G39" s="29"/>
      <c r="H39" s="29"/>
      <c r="I39" s="29"/>
      <c r="J39" s="29">
        <v>-200</v>
      </c>
      <c r="K39" s="29"/>
      <c r="L39" s="29"/>
      <c r="M39" s="79"/>
      <c r="N39" s="29"/>
      <c r="O39" s="29"/>
      <c r="P39" s="29"/>
      <c r="Q39" s="29">
        <f t="shared" si="2"/>
        <v>0</v>
      </c>
      <c r="R39" s="81" t="s">
        <v>89</v>
      </c>
      <c r="S39" s="81" t="s">
        <v>67</v>
      </c>
    </row>
    <row r="40" spans="1:19" ht="24" customHeight="1" x14ac:dyDescent="0.2">
      <c r="A40" s="70">
        <v>45205</v>
      </c>
      <c r="B40" s="70">
        <v>45208</v>
      </c>
      <c r="C40" s="46" t="s">
        <v>100</v>
      </c>
      <c r="D40" s="45">
        <v>75</v>
      </c>
      <c r="E40" s="29"/>
      <c r="F40" s="29">
        <v>75</v>
      </c>
      <c r="G40" s="29"/>
      <c r="H40" s="29"/>
      <c r="I40" s="29"/>
      <c r="J40" s="29"/>
      <c r="K40" s="29"/>
      <c r="L40" s="29"/>
      <c r="M40" s="79"/>
      <c r="N40" s="29"/>
      <c r="O40" s="29"/>
      <c r="P40" s="29"/>
      <c r="Q40" s="29">
        <f t="shared" si="2"/>
        <v>0</v>
      </c>
      <c r="R40" s="81" t="s">
        <v>99</v>
      </c>
      <c r="S40" s="81" t="s">
        <v>62</v>
      </c>
    </row>
    <row r="41" spans="1:19" ht="36" customHeight="1" x14ac:dyDescent="0.2">
      <c r="A41" s="70">
        <v>45246</v>
      </c>
      <c r="B41" s="70">
        <v>45251</v>
      </c>
      <c r="C41" s="76" t="s">
        <v>94</v>
      </c>
      <c r="D41" s="45">
        <v>-16.13</v>
      </c>
      <c r="E41" s="29"/>
      <c r="F41" s="29"/>
      <c r="G41" s="29"/>
      <c r="H41" s="29"/>
      <c r="I41" s="29"/>
      <c r="J41" s="29"/>
      <c r="K41" s="29"/>
      <c r="L41" s="29"/>
      <c r="M41" s="79"/>
      <c r="N41" s="29"/>
      <c r="O41" s="29">
        <v>16.13</v>
      </c>
      <c r="P41" s="29"/>
      <c r="Q41" s="29">
        <f>D41+E41-SUM(F41:H41)+SUM(I41:P41)</f>
        <v>0</v>
      </c>
      <c r="R41" s="81" t="s">
        <v>92</v>
      </c>
      <c r="S41" s="81" t="s">
        <v>63</v>
      </c>
    </row>
    <row r="42" spans="1:19" ht="36" customHeight="1" x14ac:dyDescent="0.2">
      <c r="A42" s="78">
        <v>45246</v>
      </c>
      <c r="B42" s="78">
        <v>45250</v>
      </c>
      <c r="C42" s="76" t="s">
        <v>93</v>
      </c>
      <c r="D42" s="45">
        <v>-15.59</v>
      </c>
      <c r="E42" s="29"/>
      <c r="F42" s="29"/>
      <c r="G42" s="29"/>
      <c r="H42" s="29"/>
      <c r="I42" s="29"/>
      <c r="J42" s="29"/>
      <c r="K42" s="29"/>
      <c r="L42" s="29">
        <v>15.59</v>
      </c>
      <c r="M42" s="79"/>
      <c r="N42" s="29"/>
      <c r="O42" s="29"/>
      <c r="P42" s="29"/>
      <c r="Q42" s="29">
        <f>D42+E42-SUM(F42:H42)+SUM(I42:P42)</f>
        <v>0</v>
      </c>
      <c r="R42" s="81" t="s">
        <v>89</v>
      </c>
      <c r="S42" s="81" t="s">
        <v>97</v>
      </c>
    </row>
    <row r="43" spans="1:19" ht="36" customHeight="1" x14ac:dyDescent="0.2">
      <c r="A43" s="70">
        <v>45267</v>
      </c>
      <c r="B43" s="70">
        <v>45271</v>
      </c>
      <c r="C43" s="76" t="s">
        <v>95</v>
      </c>
      <c r="D43" s="45">
        <f>-3*55</f>
        <v>-165</v>
      </c>
      <c r="E43" s="29"/>
      <c r="F43" s="29"/>
      <c r="G43" s="29"/>
      <c r="H43" s="29"/>
      <c r="I43" s="29">
        <v>165</v>
      </c>
      <c r="J43" s="29"/>
      <c r="K43" s="29"/>
      <c r="L43" s="29"/>
      <c r="M43" s="79"/>
      <c r="N43" s="29"/>
      <c r="O43" s="29"/>
      <c r="P43" s="29"/>
      <c r="Q43" s="29">
        <f>D43+E43-SUM(F43:H43)+SUM(I43:P43)</f>
        <v>0</v>
      </c>
      <c r="R43" s="81"/>
      <c r="S43" s="81" t="s">
        <v>66</v>
      </c>
    </row>
    <row r="44" spans="1:19" ht="36" customHeight="1" x14ac:dyDescent="0.2">
      <c r="A44" s="70">
        <v>45271</v>
      </c>
      <c r="B44" s="70">
        <v>45271</v>
      </c>
      <c r="C44" s="76" t="s">
        <v>96</v>
      </c>
      <c r="D44" s="45">
        <v>-55</v>
      </c>
      <c r="E44" s="29"/>
      <c r="F44" s="29"/>
      <c r="G44" s="29"/>
      <c r="H44" s="29"/>
      <c r="I44" s="29">
        <v>55</v>
      </c>
      <c r="J44" s="29"/>
      <c r="K44" s="29"/>
      <c r="L44" s="29"/>
      <c r="M44" s="79"/>
      <c r="N44" s="29"/>
      <c r="O44" s="29"/>
      <c r="P44" s="29"/>
      <c r="Q44" s="29">
        <f t="shared" si="1"/>
        <v>0</v>
      </c>
      <c r="R44" s="81"/>
      <c r="S44" s="81" t="s">
        <v>66</v>
      </c>
    </row>
    <row r="45" spans="1:19" ht="36" customHeight="1" x14ac:dyDescent="0.2">
      <c r="A45" s="70">
        <v>45279</v>
      </c>
      <c r="B45" s="70">
        <v>45279</v>
      </c>
      <c r="C45" s="76" t="s">
        <v>98</v>
      </c>
      <c r="D45" s="45">
        <v>-44.9</v>
      </c>
      <c r="E45" s="29"/>
      <c r="F45" s="29"/>
      <c r="G45" s="29"/>
      <c r="H45" s="29"/>
      <c r="I45" s="29"/>
      <c r="J45" s="29"/>
      <c r="K45" s="29"/>
      <c r="L45" s="29">
        <v>44.9</v>
      </c>
      <c r="M45" s="79"/>
      <c r="N45" s="29"/>
      <c r="O45" s="29"/>
      <c r="P45" s="29"/>
      <c r="Q45" s="29">
        <f t="shared" si="1"/>
        <v>0</v>
      </c>
      <c r="R45" s="81" t="s">
        <v>89</v>
      </c>
      <c r="S45" s="81" t="s">
        <v>97</v>
      </c>
    </row>
    <row r="46" spans="1:19" ht="36" customHeight="1" x14ac:dyDescent="0.2">
      <c r="A46" s="70">
        <v>45281</v>
      </c>
      <c r="B46" s="70">
        <v>45282</v>
      </c>
      <c r="C46" s="76" t="s">
        <v>102</v>
      </c>
      <c r="D46" s="45">
        <v>-31</v>
      </c>
      <c r="E46" s="29"/>
      <c r="F46" s="29"/>
      <c r="G46" s="29"/>
      <c r="H46" s="29"/>
      <c r="I46" s="29"/>
      <c r="J46" s="29"/>
      <c r="K46" s="29"/>
      <c r="L46" s="29"/>
      <c r="M46" s="79"/>
      <c r="N46" s="29"/>
      <c r="O46" s="29">
        <v>31</v>
      </c>
      <c r="P46" s="29"/>
      <c r="Q46" s="29">
        <f t="shared" si="1"/>
        <v>0</v>
      </c>
      <c r="R46" s="81" t="s">
        <v>89</v>
      </c>
      <c r="S46" s="81" t="s">
        <v>63</v>
      </c>
    </row>
    <row r="47" spans="1:19" ht="24" customHeight="1" thickBot="1" x14ac:dyDescent="0.25">
      <c r="A47" s="72"/>
      <c r="B47" s="72"/>
      <c r="C47" s="61" t="s">
        <v>24</v>
      </c>
      <c r="D47" s="22">
        <f>SUM(D6:D46)</f>
        <v>614.23000000000013</v>
      </c>
      <c r="E47" s="31">
        <f>+E6+SUM(E7:E46)</f>
        <v>0</v>
      </c>
      <c r="F47" s="32"/>
      <c r="G47" s="25"/>
      <c r="H47" s="28"/>
      <c r="I47" s="32"/>
      <c r="J47" s="59"/>
      <c r="K47" s="25"/>
      <c r="L47" s="25"/>
      <c r="M47" s="80"/>
      <c r="N47" s="25"/>
      <c r="O47" s="25"/>
      <c r="P47" s="25"/>
      <c r="Q47" s="26"/>
    </row>
    <row r="48" spans="1:19" ht="24" customHeight="1" thickBot="1" x14ac:dyDescent="0.25">
      <c r="A48" s="18"/>
      <c r="B48" s="62"/>
      <c r="C48" s="19" t="s">
        <v>8</v>
      </c>
      <c r="D48" s="20"/>
      <c r="E48" s="63"/>
      <c r="F48" s="64">
        <f t="shared" ref="F48:P48" si="3">SUM(F7:F46)</f>
        <v>2770</v>
      </c>
      <c r="G48" s="64">
        <f t="shared" si="3"/>
        <v>0</v>
      </c>
      <c r="H48" s="64">
        <f t="shared" si="3"/>
        <v>0</v>
      </c>
      <c r="I48" s="64">
        <f t="shared" si="3"/>
        <v>2035</v>
      </c>
      <c r="J48" s="64">
        <f t="shared" si="3"/>
        <v>-120.00000000000003</v>
      </c>
      <c r="K48" s="65">
        <f t="shared" si="3"/>
        <v>0</v>
      </c>
      <c r="L48" s="65">
        <f t="shared" si="3"/>
        <v>218.83</v>
      </c>
      <c r="M48" s="65">
        <f t="shared" si="3"/>
        <v>170.55</v>
      </c>
      <c r="N48" s="65">
        <f t="shared" si="3"/>
        <v>0</v>
      </c>
      <c r="O48" s="65">
        <f t="shared" si="3"/>
        <v>296.46999999999997</v>
      </c>
      <c r="P48" s="64">
        <f t="shared" si="3"/>
        <v>0</v>
      </c>
      <c r="Q48" s="21"/>
    </row>
    <row r="49" spans="2:15" ht="24" customHeight="1" x14ac:dyDescent="0.2">
      <c r="B49" s="69"/>
      <c r="H49" s="66" t="s">
        <v>23</v>
      </c>
      <c r="J49" s="66"/>
      <c r="K49" s="67"/>
      <c r="L49" s="67"/>
      <c r="M49" s="67"/>
      <c r="N49" s="67"/>
      <c r="O49" s="68">
        <f>K48+L48+M48+N48+O48</f>
        <v>685.84999999999991</v>
      </c>
    </row>
    <row r="51" spans="2:15" x14ac:dyDescent="0.2">
      <c r="D51" s="60"/>
    </row>
  </sheetData>
  <mergeCells count="1">
    <mergeCell ref="R4:S4"/>
  </mergeCells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Informations_2023</vt:lpstr>
      <vt:lpstr>Bilan</vt:lpstr>
      <vt:lpstr>2023</vt:lpstr>
      <vt:lpstr>'2023'!Zone_d_impression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Master7Poste</cp:lastModifiedBy>
  <cp:lastPrinted>2024-01-22T09:22:35Z</cp:lastPrinted>
  <dcterms:created xsi:type="dcterms:W3CDTF">2018-04-11T09:38:46Z</dcterms:created>
  <dcterms:modified xsi:type="dcterms:W3CDTF">2024-02-05T09:18:31Z</dcterms:modified>
</cp:coreProperties>
</file>